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D0EB2A8-BE8D-4D51-90E9-441E5A1DBD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.1 " sheetId="2" r:id="rId1"/>
    <sheet name="1.2 " sheetId="3" r:id="rId2"/>
    <sheet name="1.3 " sheetId="4" r:id="rId3"/>
    <sheet name="2-3" sheetId="5" r:id="rId4"/>
    <sheet name="4-5" sheetId="6" r:id="rId5"/>
    <sheet name="6-7" sheetId="7" r:id="rId6"/>
    <sheet name="8-9" sheetId="8" r:id="rId7"/>
    <sheet name="10-12" sheetId="9" r:id="rId8"/>
    <sheet name="13-14" sheetId="10" r:id="rId9"/>
    <sheet name="15-16" sheetId="11" r:id="rId10"/>
    <sheet name="16a" sheetId="12" state="hidden" r:id="rId11"/>
    <sheet name="17a" sheetId="13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7" roundtripDataChecksum="YrJEOJMOoU7jWdAz2hFAl2WDVReCGNQG4/De2CIFioI="/>
    </ext>
  </extLst>
</workbook>
</file>

<file path=xl/calcChain.xml><?xml version="1.0" encoding="utf-8"?>
<calcChain xmlns="http://schemas.openxmlformats.org/spreadsheetml/2006/main">
  <c r="W57" i="13" l="1"/>
  <c r="V57" i="13"/>
  <c r="U57" i="13"/>
  <c r="T57" i="13"/>
  <c r="S57" i="13"/>
  <c r="R57" i="13"/>
  <c r="Q57" i="13"/>
  <c r="P57" i="13"/>
  <c r="O57" i="13"/>
  <c r="N57" i="13"/>
  <c r="M57" i="13"/>
  <c r="L57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M54" i="13"/>
  <c r="L54" i="13"/>
  <c r="W49" i="13"/>
  <c r="W54" i="13" s="1"/>
  <c r="V49" i="13"/>
  <c r="V54" i="13" s="1"/>
  <c r="U49" i="13"/>
  <c r="U54" i="13" s="1"/>
  <c r="T49" i="13"/>
  <c r="T54" i="13" s="1"/>
  <c r="S49" i="13"/>
  <c r="S54" i="13" s="1"/>
  <c r="R49" i="13"/>
  <c r="R54" i="13" s="1"/>
  <c r="Q49" i="13"/>
  <c r="Q54" i="13" s="1"/>
  <c r="P49" i="13"/>
  <c r="P54" i="13" s="1"/>
  <c r="O49" i="13"/>
  <c r="O54" i="13" s="1"/>
  <c r="N49" i="13"/>
  <c r="N54" i="13" s="1"/>
  <c r="M49" i="13"/>
  <c r="L49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B10" i="13" s="1"/>
  <c r="B23" i="13" s="1"/>
  <c r="D23" i="13" s="1"/>
  <c r="W43" i="13"/>
  <c r="F9" i="13" s="1"/>
  <c r="F7" i="13" s="1"/>
  <c r="V43" i="13"/>
  <c r="U43" i="13"/>
  <c r="T43" i="13"/>
  <c r="S43" i="13"/>
  <c r="R43" i="13"/>
  <c r="Q43" i="13"/>
  <c r="P43" i="13"/>
  <c r="O43" i="13"/>
  <c r="D9" i="13" s="1"/>
  <c r="D7" i="13" s="1"/>
  <c r="N43" i="13"/>
  <c r="B9" i="13" s="1"/>
  <c r="B22" i="13" s="1"/>
  <c r="M43" i="13"/>
  <c r="L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B8" i="13" s="1"/>
  <c r="W41" i="13"/>
  <c r="V41" i="13"/>
  <c r="Q41" i="13"/>
  <c r="P41" i="13"/>
  <c r="O41" i="13"/>
  <c r="N41" i="13"/>
  <c r="W36" i="13"/>
  <c r="V36" i="13"/>
  <c r="U36" i="13"/>
  <c r="U41" i="13" s="1"/>
  <c r="T36" i="13"/>
  <c r="T41" i="13" s="1"/>
  <c r="S36" i="13"/>
  <c r="S41" i="13" s="1"/>
  <c r="R36" i="13"/>
  <c r="R41" i="13" s="1"/>
  <c r="Q36" i="13"/>
  <c r="P36" i="13"/>
  <c r="O36" i="13"/>
  <c r="N36" i="13"/>
  <c r="M36" i="13"/>
  <c r="M41" i="13" s="1"/>
  <c r="L36" i="13"/>
  <c r="L41" i="13" s="1"/>
  <c r="C23" i="13"/>
  <c r="C21" i="13"/>
  <c r="H10" i="13"/>
  <c r="G10" i="13"/>
  <c r="F10" i="13"/>
  <c r="E10" i="13"/>
  <c r="D10" i="13"/>
  <c r="I10" i="13" s="1"/>
  <c r="C10" i="13"/>
  <c r="H9" i="13"/>
  <c r="G9" i="13"/>
  <c r="C22" i="13" s="1"/>
  <c r="E9" i="13"/>
  <c r="H8" i="13"/>
  <c r="I8" i="13" s="1"/>
  <c r="G8" i="13"/>
  <c r="F8" i="13"/>
  <c r="E8" i="13"/>
  <c r="E7" i="13" s="1"/>
  <c r="D8" i="13"/>
  <c r="C8" i="13"/>
  <c r="H7" i="13"/>
  <c r="C20" i="13" s="1"/>
  <c r="G7" i="13"/>
  <c r="E22" i="12"/>
  <c r="N10" i="12"/>
  <c r="J10" i="12"/>
  <c r="K10" i="12" s="1"/>
  <c r="I10" i="12"/>
  <c r="E23" i="12" s="1"/>
  <c r="H10" i="12"/>
  <c r="G10" i="12"/>
  <c r="F10" i="12"/>
  <c r="E10" i="12"/>
  <c r="E7" i="12" s="1"/>
  <c r="D10" i="12"/>
  <c r="M10" i="12" s="1"/>
  <c r="J9" i="12"/>
  <c r="K9" i="12" s="1"/>
  <c r="I9" i="12"/>
  <c r="N9" i="12" s="1"/>
  <c r="H9" i="12"/>
  <c r="G9" i="12"/>
  <c r="G7" i="12" s="1"/>
  <c r="F9" i="12"/>
  <c r="D22" i="12" s="1"/>
  <c r="E9" i="12"/>
  <c r="D9" i="12"/>
  <c r="M9" i="12" s="1"/>
  <c r="J8" i="12"/>
  <c r="K8" i="12" s="1"/>
  <c r="I8" i="12"/>
  <c r="I7" i="12" s="1"/>
  <c r="N7" i="12" s="1"/>
  <c r="H8" i="12"/>
  <c r="H7" i="12" s="1"/>
  <c r="G8" i="12"/>
  <c r="F8" i="12"/>
  <c r="E8" i="12"/>
  <c r="D8" i="12"/>
  <c r="D21" i="12" s="1"/>
  <c r="J7" i="12"/>
  <c r="D7" i="12"/>
  <c r="M7" i="12" s="1"/>
  <c r="L76" i="9"/>
  <c r="L75" i="9"/>
  <c r="K75" i="9"/>
  <c r="L74" i="9"/>
  <c r="K74" i="9"/>
  <c r="K73" i="9"/>
  <c r="K72" i="9"/>
  <c r="K71" i="9"/>
  <c r="L70" i="9"/>
  <c r="K70" i="9"/>
  <c r="K69" i="9"/>
  <c r="L68" i="9"/>
  <c r="K68" i="9"/>
  <c r="L67" i="9"/>
  <c r="K67" i="9"/>
  <c r="L66" i="9"/>
  <c r="K66" i="9"/>
  <c r="L65" i="9"/>
  <c r="K65" i="9"/>
  <c r="L64" i="9"/>
  <c r="K64" i="9"/>
  <c r="L63" i="9"/>
  <c r="K63" i="9"/>
  <c r="K62" i="9"/>
  <c r="L61" i="9"/>
  <c r="K61" i="9"/>
  <c r="L60" i="9"/>
  <c r="K60" i="9"/>
  <c r="L59" i="9"/>
  <c r="K59" i="9"/>
  <c r="K58" i="9"/>
  <c r="L57" i="9"/>
  <c r="K57" i="9"/>
  <c r="K76" i="9" s="1"/>
  <c r="L54" i="9"/>
  <c r="K54" i="9"/>
  <c r="N32" i="4"/>
  <c r="N31" i="4"/>
  <c r="K30" i="4"/>
  <c r="J30" i="4"/>
  <c r="I30" i="4"/>
  <c r="G30" i="4"/>
  <c r="F30" i="4"/>
  <c r="E30" i="4"/>
  <c r="D30" i="4"/>
  <c r="C30" i="4"/>
  <c r="N29" i="4"/>
  <c r="N28" i="4"/>
  <c r="N27" i="4"/>
  <c r="N26" i="4"/>
  <c r="N30" i="4" s="1"/>
  <c r="N25" i="4"/>
  <c r="L25" i="4"/>
  <c r="K25" i="4"/>
  <c r="J25" i="4"/>
  <c r="I25" i="4"/>
  <c r="G25" i="4"/>
  <c r="F25" i="4"/>
  <c r="E25" i="4"/>
  <c r="D25" i="4"/>
  <c r="C25" i="4"/>
  <c r="N24" i="4"/>
  <c r="N23" i="4"/>
  <c r="N22" i="4"/>
  <c r="N21" i="4"/>
  <c r="L20" i="4"/>
  <c r="K20" i="4"/>
  <c r="J20" i="4"/>
  <c r="I20" i="4"/>
  <c r="G20" i="4"/>
  <c r="F20" i="4"/>
  <c r="E20" i="4"/>
  <c r="D20" i="4"/>
  <c r="C20" i="4"/>
  <c r="N19" i="4"/>
  <c r="N18" i="4"/>
  <c r="N17" i="4"/>
  <c r="N16" i="4"/>
  <c r="N20" i="4" s="1"/>
  <c r="L15" i="4"/>
  <c r="K15" i="4"/>
  <c r="J15" i="4"/>
  <c r="I15" i="4"/>
  <c r="G15" i="4"/>
  <c r="F15" i="4"/>
  <c r="E15" i="4"/>
  <c r="D15" i="4"/>
  <c r="C15" i="4"/>
  <c r="N14" i="4"/>
  <c r="N13" i="4"/>
  <c r="N12" i="4"/>
  <c r="N11" i="4"/>
  <c r="N15" i="4" s="1"/>
  <c r="L10" i="4"/>
  <c r="K10" i="4"/>
  <c r="J10" i="4"/>
  <c r="I10" i="4"/>
  <c r="G10" i="4"/>
  <c r="F10" i="4"/>
  <c r="E10" i="4"/>
  <c r="D10" i="4"/>
  <c r="C10" i="4"/>
  <c r="N9" i="4"/>
  <c r="N8" i="4"/>
  <c r="N7" i="4"/>
  <c r="N6" i="4"/>
  <c r="N10" i="4" s="1"/>
  <c r="N60" i="3"/>
  <c r="K60" i="3"/>
  <c r="I60" i="3"/>
  <c r="G60" i="3"/>
  <c r="F60" i="3"/>
  <c r="E60" i="3"/>
  <c r="D60" i="3"/>
  <c r="C60" i="3"/>
  <c r="N59" i="3"/>
  <c r="N58" i="3"/>
  <c r="N57" i="3"/>
  <c r="N56" i="3"/>
  <c r="K55" i="3"/>
  <c r="I55" i="3"/>
  <c r="G55" i="3"/>
  <c r="F55" i="3"/>
  <c r="E55" i="3"/>
  <c r="D55" i="3"/>
  <c r="C55" i="3"/>
  <c r="N54" i="3"/>
  <c r="N53" i="3"/>
  <c r="N52" i="3"/>
  <c r="N51" i="3"/>
  <c r="N55" i="3" s="1"/>
  <c r="K50" i="3"/>
  <c r="I50" i="3"/>
  <c r="G50" i="3"/>
  <c r="F50" i="3"/>
  <c r="E50" i="3"/>
  <c r="D50" i="3"/>
  <c r="C50" i="3"/>
  <c r="N49" i="3"/>
  <c r="N50" i="3" s="1"/>
  <c r="N48" i="3"/>
  <c r="N47" i="3"/>
  <c r="N46" i="3"/>
  <c r="K45" i="3"/>
  <c r="I45" i="3"/>
  <c r="G45" i="3"/>
  <c r="F45" i="3"/>
  <c r="E45" i="3"/>
  <c r="D45" i="3"/>
  <c r="C45" i="3"/>
  <c r="N44" i="3"/>
  <c r="N43" i="3"/>
  <c r="N42" i="3"/>
  <c r="N41" i="3"/>
  <c r="N45" i="3" s="1"/>
  <c r="K40" i="3"/>
  <c r="I40" i="3"/>
  <c r="G40" i="3"/>
  <c r="F40" i="3"/>
  <c r="E40" i="3"/>
  <c r="D40" i="3"/>
  <c r="C40" i="3"/>
  <c r="N39" i="3"/>
  <c r="N40" i="3" s="1"/>
  <c r="N38" i="3"/>
  <c r="N37" i="3"/>
  <c r="N36" i="3"/>
  <c r="K35" i="3"/>
  <c r="I35" i="3"/>
  <c r="G35" i="3"/>
  <c r="F35" i="3"/>
  <c r="E35" i="3"/>
  <c r="D35" i="3"/>
  <c r="C35" i="3"/>
  <c r="N34" i="3"/>
  <c r="N33" i="3"/>
  <c r="N32" i="3"/>
  <c r="N31" i="3"/>
  <c r="N35" i="3" s="1"/>
  <c r="N30" i="3"/>
  <c r="K30" i="3"/>
  <c r="I30" i="3"/>
  <c r="G30" i="3"/>
  <c r="F30" i="3"/>
  <c r="E30" i="3"/>
  <c r="D30" i="3"/>
  <c r="C30" i="3"/>
  <c r="N29" i="3"/>
  <c r="N28" i="3"/>
  <c r="N27" i="3"/>
  <c r="N26" i="3"/>
  <c r="K25" i="3"/>
  <c r="I25" i="3"/>
  <c r="G25" i="3"/>
  <c r="F25" i="3"/>
  <c r="E25" i="3"/>
  <c r="D25" i="3"/>
  <c r="C25" i="3"/>
  <c r="N24" i="3"/>
  <c r="N23" i="3"/>
  <c r="N22" i="3"/>
  <c r="N21" i="3"/>
  <c r="N25" i="3" s="1"/>
  <c r="K20" i="3"/>
  <c r="I20" i="3"/>
  <c r="F20" i="3"/>
  <c r="D20" i="3"/>
  <c r="N19" i="3"/>
  <c r="N18" i="3"/>
  <c r="N17" i="3"/>
  <c r="N16" i="3"/>
  <c r="N20" i="3" s="1"/>
  <c r="K15" i="3"/>
  <c r="I15" i="3"/>
  <c r="F15" i="3"/>
  <c r="D15" i="3"/>
  <c r="N14" i="3"/>
  <c r="N13" i="3"/>
  <c r="N12" i="3"/>
  <c r="N11" i="3"/>
  <c r="N15" i="3" s="1"/>
  <c r="K10" i="3"/>
  <c r="I10" i="3"/>
  <c r="F10" i="3"/>
  <c r="D10" i="3"/>
  <c r="N9" i="3"/>
  <c r="N8" i="3"/>
  <c r="N7" i="3"/>
  <c r="N6" i="3"/>
  <c r="N10" i="3" s="1"/>
  <c r="K60" i="2"/>
  <c r="I60" i="2"/>
  <c r="F60" i="2"/>
  <c r="D60" i="2"/>
  <c r="N59" i="2"/>
  <c r="N58" i="2"/>
  <c r="N57" i="2"/>
  <c r="N56" i="2"/>
  <c r="N60" i="2" s="1"/>
  <c r="K55" i="2"/>
  <c r="I55" i="2"/>
  <c r="F55" i="2"/>
  <c r="D55" i="2"/>
  <c r="N54" i="2"/>
  <c r="N53" i="2"/>
  <c r="N52" i="2"/>
  <c r="N51" i="2"/>
  <c r="N55" i="2" s="1"/>
  <c r="K50" i="2"/>
  <c r="I50" i="2"/>
  <c r="F50" i="2"/>
  <c r="D50" i="2"/>
  <c r="N49" i="2"/>
  <c r="N48" i="2"/>
  <c r="N47" i="2"/>
  <c r="N46" i="2"/>
  <c r="N50" i="2" s="1"/>
  <c r="K45" i="2"/>
  <c r="I45" i="2"/>
  <c r="F45" i="2"/>
  <c r="D45" i="2"/>
  <c r="N44" i="2"/>
  <c r="N43" i="2"/>
  <c r="N42" i="2"/>
  <c r="N41" i="2"/>
  <c r="N45" i="2" s="1"/>
  <c r="K40" i="2"/>
  <c r="I40" i="2"/>
  <c r="F40" i="2"/>
  <c r="D40" i="2"/>
  <c r="N39" i="2"/>
  <c r="N38" i="2"/>
  <c r="N37" i="2"/>
  <c r="N36" i="2"/>
  <c r="N40" i="2" s="1"/>
  <c r="N35" i="2"/>
  <c r="K35" i="2"/>
  <c r="I35" i="2"/>
  <c r="F35" i="2"/>
  <c r="D35" i="2"/>
  <c r="N34" i="2"/>
  <c r="N33" i="2"/>
  <c r="N32" i="2"/>
  <c r="N31" i="2"/>
  <c r="K30" i="2"/>
  <c r="I30" i="2"/>
  <c r="F30" i="2"/>
  <c r="D30" i="2"/>
  <c r="N29" i="2"/>
  <c r="N28" i="2"/>
  <c r="N27" i="2"/>
  <c r="N26" i="2"/>
  <c r="N30" i="2" s="1"/>
  <c r="K25" i="2"/>
  <c r="I25" i="2"/>
  <c r="F25" i="2"/>
  <c r="D25" i="2"/>
  <c r="N24" i="2"/>
  <c r="N23" i="2"/>
  <c r="N22" i="2"/>
  <c r="N21" i="2"/>
  <c r="N25" i="2" s="1"/>
  <c r="K20" i="2"/>
  <c r="I20" i="2"/>
  <c r="F20" i="2"/>
  <c r="D20" i="2"/>
  <c r="N19" i="2"/>
  <c r="N18" i="2"/>
  <c r="N17" i="2"/>
  <c r="N16" i="2"/>
  <c r="N20" i="2" s="1"/>
  <c r="K15" i="2"/>
  <c r="I15" i="2"/>
  <c r="F15" i="2"/>
  <c r="D15" i="2"/>
  <c r="N14" i="2"/>
  <c r="N13" i="2"/>
  <c r="N12" i="2"/>
  <c r="N11" i="2"/>
  <c r="N15" i="2" s="1"/>
  <c r="K10" i="2"/>
  <c r="I10" i="2"/>
  <c r="F10" i="2"/>
  <c r="D10" i="2"/>
  <c r="N9" i="2"/>
  <c r="N8" i="2"/>
  <c r="N7" i="2"/>
  <c r="N6" i="2"/>
  <c r="N10" i="2" s="1"/>
  <c r="F23" i="12" l="1"/>
  <c r="B7" i="13"/>
  <c r="B20" i="13" s="1"/>
  <c r="B21" i="13"/>
  <c r="F22" i="12"/>
  <c r="D20" i="12"/>
  <c r="D20" i="13"/>
  <c r="D22" i="13"/>
  <c r="D21" i="13"/>
  <c r="I9" i="13"/>
  <c r="D23" i="12"/>
  <c r="F7" i="12"/>
  <c r="K7" i="12" s="1"/>
  <c r="M8" i="12"/>
  <c r="N8" i="12"/>
  <c r="I7" i="13"/>
  <c r="E21" i="12"/>
  <c r="C9" i="13"/>
  <c r="C7" i="13" s="1"/>
  <c r="F21" i="12" l="1"/>
  <c r="E20" i="12"/>
  <c r="F20" i="12" s="1"/>
</calcChain>
</file>

<file path=xl/sharedStrings.xml><?xml version="1.0" encoding="utf-8"?>
<sst xmlns="http://schemas.openxmlformats.org/spreadsheetml/2006/main" count="1102" uniqueCount="287">
  <si>
    <t>-</t>
  </si>
  <si>
    <t xml:space="preserve">TABLE 1.1 Total Approved Foreign Investments by Investment Promotion Agency at Current Prices: </t>
  </si>
  <si>
    <t>First Quarter 1996 to Fourth Quarter 2006</t>
  </si>
  <si>
    <t>(in million PhP)</t>
  </si>
  <si>
    <t>Year</t>
  </si>
  <si>
    <t>Quarter</t>
  </si>
  <si>
    <t>AFAB</t>
  </si>
  <si>
    <t>BOI</t>
  </si>
  <si>
    <t>BOI-BARMM</t>
  </si>
  <si>
    <t>CDC</t>
  </si>
  <si>
    <t>CEZA</t>
  </si>
  <si>
    <t>CIAC</t>
  </si>
  <si>
    <t>PEZA</t>
  </si>
  <si>
    <t>PPMC</t>
  </si>
  <si>
    <t>SBMA</t>
  </si>
  <si>
    <t>TIEZA</t>
  </si>
  <si>
    <t>ZCSEZA</t>
  </si>
  <si>
    <t>Total</t>
  </si>
  <si>
    <t>Q1</t>
  </si>
  <si>
    <t>Q2</t>
  </si>
  <si>
    <t>Q3</t>
  </si>
  <si>
    <t>Q4</t>
  </si>
  <si>
    <t>Dash (-) is equivalent to zero</t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</si>
  <si>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Data submissions from AFAB, BOI-BARMM and CEZA started from 2010, PPMC, TIEZA, CIAC and ZCSEZA from 2022. Caution is advised in the analysis of the time series.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</si>
  <si>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</si>
  <si>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</si>
  <si>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</si>
  <si>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</si>
  <si>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Tourism Infrastructure and Enterprise Zone Authority (TIEZA),                                         </t>
  </si>
  <si>
    <t xml:space="preserve">                   and Zamboanga City Special Economic Zone Authority (ZCSEZA).                                       </t>
  </si>
  <si>
    <t xml:space="preserve"> </t>
  </si>
  <si>
    <t>TABLE 1.2 Total Approved Foreign Investments by Investment Promotion Agency at Current Prices:</t>
  </si>
  <si>
    <t>First Quarter 2007 to Fourth Quarter 2017</t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</si>
  <si>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Data submissions from AFAB, BOI-BARMM and CEZA started from 2010, PPMC, TIEZA, CIAC and ZCSEZA from 2022. Caution is advised in the analysis of the time series.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</si>
  <si>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 Authority of the Freeport Area of Bataan (AFAB), Board of Investments (BOI), </t>
    </r>
  </si>
  <si>
    <t xml:space="preserve">                   Subic Bay Metropolitan Authority (SBMA), and Tourism Infrastructure and Enterprise Zone Authority (TIEZA).                                         </t>
  </si>
  <si>
    <t xml:space="preserve"> First Quarter 2018 - Second Quarter 2023</t>
  </si>
  <si>
    <r>
      <rPr>
        <sz val="10"/>
        <color theme="1"/>
        <rFont val="Arial"/>
      </rPr>
      <t>Q1</t>
    </r>
    <r>
      <rPr>
        <vertAlign val="superscript"/>
        <sz val="10"/>
        <color theme="1"/>
        <rFont val="Arial"/>
      </rPr>
      <t>/r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</si>
  <si>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Data submissions from AFAB, BOI-BARMM and CEZA started from 2010, PPMC, TIEZA, CIAC and ZCSEZA from 2022. Caution is advised in the analysis of the time series.</t>
    </r>
  </si>
  <si>
    <r>
      <rPr>
        <i/>
        <vertAlign val="superscript"/>
        <sz val="9"/>
        <color theme="1"/>
        <rFont val="Arial"/>
      </rPr>
      <t xml:space="preserve">                  /r </t>
    </r>
    <r>
      <rPr>
        <i/>
        <sz val="9"/>
        <color theme="1"/>
        <rFont val="Arial"/>
      </rPr>
      <t>- revised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</si>
  <si>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 Authority of the Freeport Area of Bataan (AFAB), Board of Investments (BOI), </t>
    </r>
  </si>
  <si>
    <t xml:space="preserve">TABLE 2. Total Approved Foreign Investments by Investment Promotion Agency at Current Prices: </t>
  </si>
  <si>
    <t>First Quarter 2022 to Second Quarter 2023</t>
  </si>
  <si>
    <t>Agency</t>
  </si>
  <si>
    <t>Share to Total (%) Q2 2023</t>
  </si>
  <si>
    <t>Growth Rate (%)
Q2 2022  - 
Q2 2023</t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</si>
  <si>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</si>
  <si>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</si>
  <si>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 xml:space="preserve">TABLE 3. Total Approved Foreign Investments by Country of Investor at Current Prices: </t>
  </si>
  <si>
    <t>Country</t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</si>
  <si>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</si>
  <si>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t>Australia</t>
  </si>
  <si>
    <t>British Virgin Islands</t>
  </si>
  <si>
    <t>Canada</t>
  </si>
  <si>
    <t>Cayman Islands</t>
  </si>
  <si>
    <t>**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</si>
  <si>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</si>
  <si>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</si>
  <si>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</si>
  <si>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</si>
  <si>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</si>
  <si>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</si>
  <si>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</si>
  <si>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</si>
  <si>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</si>
  <si>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</si>
  <si>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</si>
  <si>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</si>
  <si>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</si>
  <si>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</si>
  <si>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</si>
  <si>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</si>
  <si>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</si>
  <si>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t>**Growth rates greater than 1,000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</si>
  <si>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</si>
  <si>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</si>
  <si>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 Authority of the Freeport Area of Bataan (AFAB), Board of Investments (BOI), </t>
    </r>
  </si>
  <si>
    <t xml:space="preserve">                'Philippine Economic Zone Authority (PEZA), Poro Point Management Corporation (PPMC),</t>
  </si>
  <si>
    <t xml:space="preserve">                Subic Bay Metropolitan Authority (SBMA), and Tourism Infrastructure and Enterprise Zone Authority (TIEZA).                                         </t>
  </si>
  <si>
    <t xml:space="preserve">                 and Zamboanga City Special Economic Zone Authority (ZCSEZA).                                       </t>
  </si>
  <si>
    <t>TABLE 4. Total Approved Foreign Investments by Industry at Current Prices:</t>
  </si>
  <si>
    <r>
      <rPr>
        <b/>
        <sz val="10"/>
        <color theme="1"/>
        <rFont val="Arial"/>
      </rPr>
      <t>Industry</t>
    </r>
    <r>
      <rPr>
        <b/>
        <vertAlign val="superscript"/>
        <sz val="10"/>
        <color theme="1"/>
        <rFont val="Arial"/>
      </rPr>
      <t>a/</t>
    </r>
  </si>
  <si>
    <t>Share to Total (%)
Q2 2023</t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</si>
  <si>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</si>
  <si>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</si>
  <si>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</si>
  <si>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</si>
  <si>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</si>
  <si>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</si>
  <si>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</si>
  <si>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</si>
  <si>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</si>
  <si>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</si>
  <si>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</si>
  <si>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</si>
  <si>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</si>
  <si>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</si>
  <si>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</si>
  <si>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</si>
  <si>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</si>
  <si>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</si>
  <si>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</si>
  <si>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</si>
  <si>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</si>
  <si>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i/>
        <vertAlign val="superscript"/>
        <sz val="9"/>
        <color theme="1"/>
        <rFont val="Arial"/>
      </rPr>
      <t xml:space="preserve">a/ </t>
    </r>
    <r>
      <rPr>
        <i/>
        <sz val="9"/>
        <color theme="1"/>
        <rFont val="Arial"/>
      </rPr>
      <t>The 2019 updates of the 2009 Philippine Standard Industrial Classification (PSIC) is adopted in classifying the industry.</t>
    </r>
  </si>
  <si>
    <t>Table 5. Total Approved Foreign Investments by Region at Current Prices:</t>
  </si>
  <si>
    <t>Region</t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</si>
  <si>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</si>
  <si>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</si>
  <si>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</si>
  <si>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t>NCR - National Capital Region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</si>
  <si>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</si>
  <si>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</si>
  <si>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</si>
  <si>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</si>
  <si>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</si>
  <si>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</si>
  <si>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</si>
  <si>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</si>
  <si>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</si>
  <si>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</si>
  <si>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</si>
  <si>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</si>
  <si>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</si>
  <si>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</si>
  <si>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</si>
  <si>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</si>
  <si>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</si>
  <si>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</si>
  <si>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</si>
  <si>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</si>
  <si>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 xml:space="preserve">                 BOI-Bangsamoro Autonomous Region in Muslim Mindanao (BOI-BARMM), Clark Development Corporation (CDC), </t>
  </si>
  <si>
    <t xml:space="preserve">                Cagayan Economic Zone Authority (CEZA), Clark International Airport Corporation (CIAC), </t>
  </si>
  <si>
    <t xml:space="preserve">                Philippine Economic Zone Authority (PEZA), Poro Point Management Corporation (PPMC),</t>
  </si>
  <si>
    <t xml:space="preserve">               Subic Bay Metropolitan Authority (SBMA), and Tourism Infrastructure and Enterprise Zone Authority (TIEZA).                                         </t>
  </si>
  <si>
    <t xml:space="preserve">               and Zamboanga City Special Economic Zone Authority (ZCSEZA).                                       </t>
  </si>
  <si>
    <t xml:space="preserve">TABLE 6. Employment from Approved Projects with Foreign Interest: </t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</si>
  <si>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</si>
  <si>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</si>
  <si>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>TABLE 7. Total Approved Investments of Foreign and Filipino Nationals by Investment Promotion Agency at Current Prices:</t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</si>
  <si>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</si>
  <si>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</si>
  <si>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</si>
  <si>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</si>
  <si>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</si>
  <si>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</si>
  <si>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>TABLE 8. Total Approved Investments by Nationality (Filipino and Foreign) and by Investment Promotion Agency at Current Prices:</t>
  </si>
  <si>
    <t xml:space="preserve"> First Quarter 2022 to Second Quarter 2023</t>
  </si>
  <si>
    <t>1st Quarter</t>
  </si>
  <si>
    <t>2nd Quarter</t>
  </si>
  <si>
    <r>
      <rPr>
        <b/>
        <sz val="10"/>
        <color theme="1"/>
        <rFont val="Arial"/>
      </rPr>
      <t>3rd Quarter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</si>
  <si>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4th Quarter</t>
    </r>
    <r>
      <rPr>
        <b/>
        <vertAlign val="superscript"/>
        <sz val="10"/>
        <color theme="1"/>
        <rFont val="Arial"/>
      </rPr>
      <t>r</t>
    </r>
  </si>
  <si>
    <t>Filipino</t>
  </si>
  <si>
    <t>Foreign</t>
  </si>
  <si>
    <t xml:space="preserve">% Share to Total </t>
  </si>
  <si>
    <t xml:space="preserve">Growth Rate (%)                       </t>
  </si>
  <si>
    <r>
      <rPr>
        <b/>
        <sz val="10"/>
        <color theme="1"/>
        <rFont val="Arial"/>
      </rPr>
      <t>1st Quarter</t>
    </r>
    <r>
      <rPr>
        <b/>
        <vertAlign val="superscript"/>
        <sz val="10"/>
        <color theme="1"/>
        <rFont val="Arial"/>
      </rPr>
      <t>r</t>
    </r>
  </si>
  <si>
    <t>Q2 2022 - Q2 2023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</si>
  <si>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</si>
  <si>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>TABLE 9. Total Approved Investments of Foreign and Filipino Nationals by Industry at Current Prices:</t>
  </si>
  <si>
    <r>
      <rPr>
        <b/>
        <sz val="10"/>
        <color theme="1"/>
        <rFont val="Arial"/>
      </rPr>
      <t>Industry</t>
    </r>
    <r>
      <rPr>
        <b/>
        <vertAlign val="superscript"/>
        <sz val="10"/>
        <color theme="1"/>
        <rFont val="Arial"/>
      </rPr>
      <t>a/</t>
    </r>
  </si>
  <si>
    <t xml:space="preserve">Q1 </t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</si>
  <si>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</si>
  <si>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</si>
  <si>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</si>
  <si>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t>A. Agriculture, forestry and fishing</t>
  </si>
  <si>
    <t>B. Mining and quarrying</t>
  </si>
  <si>
    <t>D. Electricity, gas, steam and air 
    conditioning supply</t>
  </si>
  <si>
    <t>E. Water supply; sewerage, waste 
    management and remediation 
    activities</t>
  </si>
  <si>
    <t>G. Wholesale and retail trade; repair 
    of motor vehicles and motorcycles</t>
  </si>
  <si>
    <t>H. Transportation and storage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</si>
  <si>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</si>
  <si>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</si>
  <si>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</si>
  <si>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</si>
  <si>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</si>
  <si>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 activities</t>
  </si>
  <si>
    <t>O. Public administration and defense; compulsory social security</t>
  </si>
  <si>
    <t>Q. Human health and social work 
    activities</t>
  </si>
  <si>
    <t>R. Arts, entertainment and recreation</t>
  </si>
  <si>
    <t>S. Other service activities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</si>
  <si>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</si>
  <si>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i/>
        <vertAlign val="superscript"/>
        <sz val="9"/>
        <color theme="1"/>
        <rFont val="Arial"/>
      </rPr>
      <t xml:space="preserve">a/ </t>
    </r>
    <r>
      <rPr>
        <i/>
        <sz val="9"/>
        <color theme="1"/>
        <rFont val="Arial"/>
      </rPr>
      <t>The 2009 Philippine Standard Industrial Classification (PSIC) is adopted in classifying the industry.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</si>
  <si>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</si>
  <si>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</si>
  <si>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>TABLE 10. Total Approved Investments of Foreign and Filipino Nationals by Region at Current Prices:</t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</si>
  <si>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</si>
  <si>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</si>
  <si>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</si>
  <si>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</si>
  <si>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>TABLE 11. Employment from Approved Investments of Foreign and Filipino Nationals:</t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</si>
  <si>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</si>
  <si>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</si>
  <si>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</si>
  <si>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</si>
  <si>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 xml:space="preserve">TABLE 12. Employment from Approved Investments of Foreign and Filipino Nationals by Industry: </t>
  </si>
  <si>
    <r>
      <rPr>
        <b/>
        <sz val="10"/>
        <color theme="1"/>
        <rFont val="Arial"/>
      </rPr>
      <t>Industry</t>
    </r>
    <r>
      <rPr>
        <b/>
        <vertAlign val="superscript"/>
        <sz val="10"/>
        <color theme="1"/>
        <rFont val="Arial"/>
      </rPr>
      <t>a/</t>
    </r>
  </si>
  <si>
    <r>
      <rPr>
        <b/>
        <sz val="10"/>
        <color theme="1"/>
        <rFont val="Arial"/>
      </rPr>
      <t>Q3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</si>
  <si>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Q4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</si>
  <si>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Q1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</si>
  <si>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</si>
  <si>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i/>
        <vertAlign val="superscript"/>
        <sz val="9"/>
        <color theme="1"/>
        <rFont val="Arial"/>
      </rPr>
      <t xml:space="preserve">a/ </t>
    </r>
    <r>
      <rPr>
        <i/>
        <sz val="9"/>
        <color theme="1"/>
        <rFont val="Arial"/>
      </rPr>
      <t>The 2019 updates of the 2009 Philippine Standard Industrial Classification (PSIC) is adopted in classifying the industry.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</si>
  <si>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</si>
  <si>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</si>
  <si>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>TABLE 13. Total Approved Foreign and Filipino Investments in the Information and Communications Technology (ICT) Industry by</t>
  </si>
  <si>
    <t xml:space="preserve">Investment Promotion Agency at Current Prices: </t>
  </si>
  <si>
    <t>3rd Quarter</t>
  </si>
  <si>
    <t>4th Quarter</t>
  </si>
  <si>
    <t>Growth Rate (%)
Q2 2022  -   Q2 2023</t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</si>
  <si>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</si>
  <si>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t xml:space="preserve">TABLE 14. Total Approved Foreign Investments in the Information and Communication Technology (ICT) and Non-ICT Industry by </t>
  </si>
  <si>
    <r>
      <rPr>
        <b/>
        <sz val="10"/>
        <color theme="1"/>
        <rFont val="Arial"/>
      </rPr>
      <t>3rd Quarter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</si>
  <si>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4th Quarter</t>
    </r>
    <r>
      <rPr>
        <b/>
        <vertAlign val="superscript"/>
        <sz val="10"/>
        <color theme="1"/>
        <rFont val="Arial"/>
      </rPr>
      <t>r</t>
    </r>
  </si>
  <si>
    <t>Non-ICT</t>
  </si>
  <si>
    <t>ICT</t>
  </si>
  <si>
    <t>TOTAL</t>
  </si>
  <si>
    <r>
      <rPr>
        <b/>
        <sz val="10"/>
        <color theme="1"/>
        <rFont val="Arial"/>
      </rPr>
      <t>1st Quarter</t>
    </r>
    <r>
      <rPr>
        <b/>
        <vertAlign val="superscript"/>
        <sz val="10"/>
        <color theme="1"/>
        <rFont val="Arial"/>
      </rPr>
      <t>r</t>
    </r>
  </si>
  <si>
    <r>
      <rPr>
        <i/>
        <vertAlign val="superscript"/>
        <sz val="9"/>
        <color theme="1"/>
        <rFont val="Arial"/>
      </rPr>
      <t>r</t>
    </r>
    <r>
      <rPr>
        <i/>
        <sz val="9"/>
        <color theme="1"/>
        <rFont val="Arial"/>
      </rPr>
      <t xml:space="preserve"> - Revised</t>
    </r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</si>
  <si>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</si>
  <si>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</si>
  <si>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>TABLE 15. Total Approved Foreign and Filipino Investments in the Information and Communications Technology by Sub-Industry at Current Prices:</t>
  </si>
  <si>
    <t>Sub-industry</t>
  </si>
  <si>
    <t xml:space="preserve">1st Quarter </t>
  </si>
  <si>
    <r>
      <rPr>
        <b/>
        <sz val="10"/>
        <color theme="1"/>
        <rFont val="Arial"/>
      </rPr>
      <t>3rd Quarter</t>
    </r>
    <r>
      <rPr>
        <b/>
        <vertAlign val="superscript"/>
        <sz val="10"/>
        <color theme="1"/>
        <rFont val="Arial"/>
      </rPr>
      <t>r</t>
    </r>
  </si>
  <si>
    <r>
      <rPr>
        <b/>
        <sz val="10"/>
        <color theme="1"/>
        <rFont val="Arial"/>
      </rPr>
      <t>4th Quarter</t>
    </r>
    <r>
      <rPr>
        <b/>
        <vertAlign val="superscript"/>
        <sz val="10"/>
        <color theme="1"/>
        <rFont val="Arial"/>
      </rPr>
      <t>r</t>
    </r>
  </si>
  <si>
    <t>Information and communication</t>
  </si>
  <si>
    <t>IT Services</t>
  </si>
  <si>
    <t>Manufacturing</t>
  </si>
  <si>
    <t>Trade</t>
  </si>
  <si>
    <t xml:space="preserve">TABLE 16. Employment from Approved Foreign and Filipino Investments  in the </t>
  </si>
  <si>
    <t xml:space="preserve">Information and Communication Technology (ICT)  by Sub-Industry: </t>
  </si>
  <si>
    <t>Share to 
Total (%)
Q2 2023</t>
  </si>
  <si>
    <t>Growth Rate (%)
Q2 2022 - Q2 2023</t>
  </si>
  <si>
    <r>
      <rPr>
        <b/>
        <i/>
        <sz val="9"/>
        <color theme="1"/>
        <rFont val="Arial"/>
      </rPr>
      <t>Note:</t>
    </r>
    <r>
      <rPr>
        <i/>
        <sz val="9"/>
        <color theme="1"/>
        <rFont val="Arial"/>
      </rPr>
      <t xml:space="preserve"> Details may not add up to totals due to rounding.</t>
    </r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</si>
  <si>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Authority of the Freeport Area of Bataan (AFAB), Board of Investments (BOI), </t>
    </r>
  </si>
  <si>
    <t>TABLE 16A Balance of Payments Foreign Direct Investments: First Quarter 2019 to May 2020</t>
  </si>
  <si>
    <t>(in million US$)</t>
  </si>
  <si>
    <t xml:space="preserve">Growth Rate 
Apr-May 2019 - 
Apr-May 2020 </t>
  </si>
  <si>
    <t>Apr-May
2019</t>
  </si>
  <si>
    <t>Apr-May
2020</t>
  </si>
  <si>
    <t>Non-Residents' investments 
in the Phils.</t>
  </si>
  <si>
    <t>Non-Residents' Investments in the Phils.</t>
  </si>
  <si>
    <t>Equity other than reinvestment of earnings</t>
  </si>
  <si>
    <t>Equity Capital, net</t>
  </si>
  <si>
    <t>Apr-May 2018</t>
  </si>
  <si>
    <t>Reinvestment of earnings</t>
  </si>
  <si>
    <t>Reinvested Earnings, net</t>
  </si>
  <si>
    <t>Apr-May 2019</t>
  </si>
  <si>
    <t>Debt instruments, net</t>
  </si>
  <si>
    <t>Other Capital, net</t>
  </si>
  <si>
    <t>TABLE 16B Balance of Payments Foreign Direct Investments:</t>
  </si>
  <si>
    <t>January - May 2019 and 2020</t>
  </si>
  <si>
    <t>Jan-May 2019</t>
  </si>
  <si>
    <t>Jan-May 2020</t>
  </si>
  <si>
    <t>Growth Rate
Jan-May 2019 - 
Jan-May 2020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</si>
  <si>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</si>
  <si>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earning + debt instruments (i.e., net intercompany borrowings). </t>
  </si>
  <si>
    <t>2. The BSP adopted the BPM6 compilation framework effective 22 March 2013 with the release of the full-year 2012 and revised 2011 BOP statistics.</t>
  </si>
  <si>
    <t>Sources of Basic Data: Department of Economic Statistics (DES), Bangko Sentral ng Pilipinas (BSP).</t>
  </si>
  <si>
    <t xml:space="preserve">  </t>
  </si>
  <si>
    <t>TABLE 16 Balance of Payments Foreign Direct Investments: First Quarter 2019 to May 2020</t>
  </si>
  <si>
    <t>(in million pesos)</t>
  </si>
  <si>
    <t>Growth Rate 
Apr-May 2019 - 
Apr-May 2020</t>
  </si>
  <si>
    <t>Apr-May 2020</t>
  </si>
  <si>
    <t>TABLE 17B Balance of Payments Foreign Direct Investments:</t>
  </si>
  <si>
    <t>Jan-May
2019</t>
  </si>
  <si>
    <t>Jan-May
2020</t>
  </si>
  <si>
    <t xml:space="preserve">3. Exchange rate used was based on the monthly average buying and selling rate. Details may not add up to totals due to rounding. </t>
  </si>
  <si>
    <t>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</si>
  <si>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</si>
  <si>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</si>
  <si>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</si>
  <si>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</si>
  <si>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</si>
  <si>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</si>
  <si>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</si>
  <si>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</si>
  <si>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</si>
  <si>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</si>
  <si>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</si>
  <si>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</si>
  <si>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Dollar</t>
  </si>
  <si>
    <t xml:space="preserve">     Equity Capital, net</t>
  </si>
  <si>
    <t xml:space="preserve">     Reinvested Earnings, net</t>
  </si>
  <si>
    <t xml:space="preserve">     Other Capital, net</t>
  </si>
  <si>
    <t>Peso</t>
  </si>
  <si>
    <t>TABLE 1.3 Total Approved Foreign Investments by Investment Promotion Agency at Current Prices: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</si>
</sst>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0.0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"/>
    <numFmt numFmtId="169" formatCode="_(* #,##0.00_);_(* \(#,##0.00\);_(* &quot;-&quot;?_);_(@_)"/>
    <numFmt numFmtId="170" formatCode="_-* #,##0.00_-;\-* #,##0.00_-;_-* &quot;-&quot;??_-;_-@"/>
    <numFmt numFmtId="171" formatCode="0.0_);[Red]\(0.0\)"/>
    <numFmt numFmtId="172" formatCode="_-* #,##0.0_-;\-* #,##0.0_-;_-* &quot;-&quot;??_-;_-@"/>
    <numFmt numFmtId="173" formatCode="#,##0;[Red]#,##0"/>
    <numFmt numFmtId="174" formatCode="_(* #,##0_);_(* \(#,##0\);_(* &quot;-&quot;??_);_(@_)"/>
    <numFmt numFmtId="175" formatCode="_(* #,##0.000_);_(* \(#,##0.000\);_(* &quot;-&quot;??_);_(@_)"/>
    <numFmt numFmtId="176" formatCode="_(* #,##0.0_);_(* \(#,##0.0\);_(* &quot;-&quot;?_);_(@_)"/>
    <numFmt numFmtId="177" formatCode="#,##0.000"/>
    <numFmt numFmtId="178" formatCode="0.0%"/>
    <numFmt numFmtId="179" formatCode="0_);\(0\)"/>
    <numFmt numFmtId="180" formatCode="0.0000"/>
    <numFmt numFmtId="181" formatCode="_(* #,##0.0000_);_(* \(#,##0.0000\);_(* &quot;-&quot;??_);_(@_)"/>
  </numFmts>
  <fonts count="27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i/>
      <sz val="9"/>
      <color theme="1"/>
      <name val="Arial"/>
    </font>
    <font>
      <b/>
      <sz val="9"/>
      <color rgb="FF000000"/>
      <name val="Arial"/>
    </font>
    <font>
      <sz val="9"/>
      <color rgb="FF000000"/>
      <name val="Arial"/>
    </font>
    <font>
      <i/>
      <sz val="10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i/>
      <sz val="8"/>
      <color rgb="FFFFFFFF"/>
      <name val="Arial"/>
    </font>
    <font>
      <i/>
      <sz val="8"/>
      <color theme="1"/>
      <name val="Arial"/>
    </font>
    <font>
      <b/>
      <sz val="9"/>
      <color rgb="FFFF0000"/>
      <name val="Arial"/>
    </font>
    <font>
      <sz val="9"/>
      <color rgb="FFFF0000"/>
      <name val="Arial"/>
    </font>
    <font>
      <sz val="10"/>
      <color rgb="FFFFFFFF"/>
      <name val="Arial"/>
    </font>
    <font>
      <sz val="8"/>
      <color theme="1"/>
      <name val="Arial"/>
    </font>
    <font>
      <b/>
      <sz val="11"/>
      <color theme="1"/>
      <name val="Arial"/>
    </font>
    <font>
      <b/>
      <sz val="7"/>
      <color theme="1"/>
      <name val="Arial"/>
    </font>
    <font>
      <b/>
      <sz val="8"/>
      <color theme="1"/>
      <name val="Arial"/>
    </font>
    <font>
      <b/>
      <sz val="10"/>
      <color theme="1"/>
      <name val="Calibri"/>
    </font>
    <font>
      <b/>
      <i/>
      <sz val="9"/>
      <color theme="1"/>
      <name val="Arial"/>
    </font>
    <font>
      <vertAlign val="superscript"/>
      <sz val="10"/>
      <color theme="1"/>
      <name val="Arial"/>
    </font>
    <font>
      <i/>
      <vertAlign val="superscript"/>
      <sz val="9"/>
      <color theme="1"/>
      <name val="Arial"/>
    </font>
    <font>
      <b/>
      <vertAlign val="superscript"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2" borderId="2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166" fontId="9" fillId="2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top"/>
    </xf>
    <xf numFmtId="0" fontId="2" fillId="0" borderId="41" xfId="0" applyFont="1" applyBorder="1" applyAlignment="1">
      <alignment horizontal="left" vertical="center"/>
    </xf>
    <xf numFmtId="165" fontId="3" fillId="0" borderId="41" xfId="0" applyNumberFormat="1" applyFont="1" applyBorder="1" applyAlignment="1">
      <alignment horizontal="right" vertical="center"/>
    </xf>
    <xf numFmtId="165" fontId="3" fillId="0" borderId="41" xfId="0" applyNumberFormat="1" applyFont="1" applyBorder="1"/>
    <xf numFmtId="166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65" fontId="2" fillId="0" borderId="41" xfId="0" applyNumberFormat="1" applyFont="1" applyBorder="1" applyAlignment="1">
      <alignment horizontal="right" vertical="center"/>
    </xf>
    <xf numFmtId="165" fontId="2" fillId="0" borderId="42" xfId="0" applyNumberFormat="1" applyFont="1" applyBorder="1" applyAlignment="1">
      <alignment horizontal="right" vertical="center"/>
    </xf>
    <xf numFmtId="166" fontId="2" fillId="0" borderId="41" xfId="0" applyNumberFormat="1" applyFont="1" applyBorder="1" applyAlignment="1">
      <alignment horizontal="right" vertical="center"/>
    </xf>
    <xf numFmtId="166" fontId="2" fillId="0" borderId="4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8" fontId="13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0" fontId="3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169" fontId="3" fillId="0" borderId="0" xfId="0" applyNumberFormat="1" applyFont="1"/>
    <xf numFmtId="169" fontId="2" fillId="0" borderId="0" xfId="0" applyNumberFormat="1" applyFont="1"/>
    <xf numFmtId="170" fontId="3" fillId="0" borderId="0" xfId="0" applyNumberFormat="1" applyFont="1"/>
    <xf numFmtId="0" fontId="2" fillId="0" borderId="0" xfId="0" applyFont="1" applyAlignment="1">
      <alignment wrapText="1"/>
    </xf>
    <xf numFmtId="0" fontId="2" fillId="0" borderId="42" xfId="0" applyFont="1" applyBorder="1" applyAlignment="1">
      <alignment horizontal="left" vertical="center"/>
    </xf>
    <xf numFmtId="169" fontId="2" fillId="0" borderId="42" xfId="0" applyNumberFormat="1" applyFont="1" applyBorder="1" applyAlignment="1">
      <alignment horizontal="right" vertical="center"/>
    </xf>
    <xf numFmtId="171" fontId="2" fillId="0" borderId="42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167" fontId="10" fillId="0" borderId="0" xfId="0" applyNumberFormat="1" applyFont="1" applyAlignment="1">
      <alignment horizontal="right" vertical="center"/>
    </xf>
    <xf numFmtId="171" fontId="10" fillId="0" borderId="0" xfId="0" applyNumberFormat="1" applyFont="1" applyAlignment="1">
      <alignment horizontal="right" vertical="center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vertical="center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vertical="center"/>
    </xf>
    <xf numFmtId="168" fontId="3" fillId="2" borderId="20" xfId="0" applyNumberFormat="1" applyFont="1" applyFill="1" applyBorder="1" applyAlignment="1">
      <alignment vertical="center"/>
    </xf>
    <xf numFmtId="171" fontId="2" fillId="2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170" fontId="1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2" fillId="0" borderId="41" xfId="0" applyFont="1" applyBorder="1" applyAlignment="1">
      <alignment horizontal="left" vertical="center" wrapText="1"/>
    </xf>
    <xf numFmtId="170" fontId="3" fillId="0" borderId="4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168" fontId="2" fillId="0" borderId="4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14" fillId="2" borderId="20" xfId="0" applyNumberFormat="1" applyFont="1" applyFill="1" applyBorder="1" applyAlignment="1">
      <alignment vertical="center"/>
    </xf>
    <xf numFmtId="3" fontId="14" fillId="2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/>
    <xf numFmtId="17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5" fontId="2" fillId="0" borderId="42" xfId="0" applyNumberFormat="1" applyFont="1" applyBorder="1" applyAlignment="1">
      <alignment vertical="center"/>
    </xf>
    <xf numFmtId="167" fontId="2" fillId="0" borderId="42" xfId="0" applyNumberFormat="1" applyFont="1" applyBorder="1" applyAlignment="1">
      <alignment vertical="center"/>
    </xf>
    <xf numFmtId="167" fontId="2" fillId="0" borderId="42" xfId="0" applyNumberFormat="1" applyFont="1" applyBorder="1" applyAlignment="1">
      <alignment horizontal="right" vertical="center"/>
    </xf>
    <xf numFmtId="0" fontId="9" fillId="2" borderId="2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2" borderId="20" xfId="0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74" fontId="2" fillId="0" borderId="42" xfId="0" applyNumberFormat="1" applyFont="1" applyBorder="1" applyAlignment="1">
      <alignment vertical="center"/>
    </xf>
    <xf numFmtId="166" fontId="2" fillId="0" borderId="42" xfId="0" applyNumberFormat="1" applyFont="1" applyBorder="1" applyAlignment="1">
      <alignment vertical="center"/>
    </xf>
    <xf numFmtId="172" fontId="2" fillId="0" borderId="42" xfId="0" applyNumberFormat="1" applyFont="1" applyBorder="1" applyAlignment="1">
      <alignment horizontal="right" vertical="center"/>
    </xf>
    <xf numFmtId="166" fontId="2" fillId="2" borderId="20" xfId="0" applyNumberFormat="1" applyFont="1" applyFill="1" applyBorder="1" applyAlignment="1">
      <alignment vertical="center"/>
    </xf>
    <xf numFmtId="171" fontId="2" fillId="2" borderId="20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42" xfId="0" applyNumberFormat="1" applyFont="1" applyBorder="1" applyAlignment="1">
      <alignment horizontal="right" vertical="center"/>
    </xf>
    <xf numFmtId="168" fontId="2" fillId="2" borderId="20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" fontId="2" fillId="0" borderId="3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52" xfId="0" applyFont="1" applyBorder="1" applyAlignment="1">
      <alignment horizontal="center"/>
    </xf>
    <xf numFmtId="165" fontId="2" fillId="0" borderId="52" xfId="0" applyNumberFormat="1" applyFont="1" applyBorder="1" applyAlignment="1">
      <alignment horizontal="right"/>
    </xf>
    <xf numFmtId="0" fontId="2" fillId="0" borderId="41" xfId="0" applyFont="1" applyBorder="1" applyAlignment="1">
      <alignment horizontal="left" wrapText="1"/>
    </xf>
    <xf numFmtId="168" fontId="2" fillId="0" borderId="41" xfId="0" applyNumberFormat="1" applyFont="1" applyBorder="1" applyAlignment="1">
      <alignment horizontal="right"/>
    </xf>
    <xf numFmtId="0" fontId="2" fillId="2" borderId="20" xfId="0" applyFont="1" applyFill="1" applyBorder="1"/>
    <xf numFmtId="168" fontId="2" fillId="2" borderId="20" xfId="0" applyNumberFormat="1" applyFont="1" applyFill="1" applyBorder="1"/>
    <xf numFmtId="0" fontId="2" fillId="2" borderId="20" xfId="0" applyFont="1" applyFill="1" applyBorder="1" applyAlignment="1">
      <alignment vertical="center" wrapText="1"/>
    </xf>
    <xf numFmtId="166" fontId="2" fillId="2" borderId="20" xfId="0" applyNumberFormat="1" applyFont="1" applyFill="1" applyBorder="1"/>
    <xf numFmtId="171" fontId="2" fillId="2" borderId="20" xfId="0" applyNumberFormat="1" applyFont="1" applyFill="1" applyBorder="1"/>
    <xf numFmtId="0" fontId="2" fillId="0" borderId="39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right" vertical="top"/>
    </xf>
    <xf numFmtId="175" fontId="2" fillId="2" borderId="20" xfId="0" applyNumberFormat="1" applyFont="1" applyFill="1" applyBorder="1"/>
    <xf numFmtId="172" fontId="12" fillId="0" borderId="0" xfId="0" applyNumberFormat="1" applyFont="1" applyAlignment="1">
      <alignment horizontal="right" vertical="top"/>
    </xf>
    <xf numFmtId="172" fontId="2" fillId="0" borderId="52" xfId="0" applyNumberFormat="1" applyFont="1" applyBorder="1" applyAlignment="1">
      <alignment horizontal="right"/>
    </xf>
    <xf numFmtId="172" fontId="2" fillId="0" borderId="52" xfId="0" applyNumberFormat="1" applyFont="1" applyBorder="1" applyAlignment="1">
      <alignment horizontal="right" vertical="top"/>
    </xf>
    <xf numFmtId="164" fontId="3" fillId="2" borderId="20" xfId="0" applyNumberFormat="1" applyFont="1" applyFill="1" applyBorder="1"/>
    <xf numFmtId="167" fontId="2" fillId="0" borderId="41" xfId="0" applyNumberFormat="1" applyFont="1" applyBorder="1"/>
    <xf numFmtId="168" fontId="2" fillId="2" borderId="20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167" fontId="2" fillId="2" borderId="20" xfId="0" applyNumberFormat="1" applyFont="1" applyFill="1" applyBorder="1"/>
    <xf numFmtId="0" fontId="3" fillId="2" borderId="2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left"/>
    </xf>
    <xf numFmtId="165" fontId="3" fillId="2" borderId="20" xfId="0" applyNumberFormat="1" applyFont="1" applyFill="1" applyBorder="1"/>
    <xf numFmtId="3" fontId="2" fillId="2" borderId="53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right"/>
    </xf>
    <xf numFmtId="165" fontId="3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5" fontId="3" fillId="0" borderId="41" xfId="0" applyNumberFormat="1" applyFont="1" applyBorder="1" applyAlignment="1">
      <alignment horizontal="center" vertical="top"/>
    </xf>
    <xf numFmtId="165" fontId="2" fillId="0" borderId="41" xfId="0" applyNumberFormat="1" applyFont="1" applyBorder="1" applyAlignment="1">
      <alignment horizontal="center" vertical="top"/>
    </xf>
    <xf numFmtId="165" fontId="2" fillId="2" borderId="56" xfId="0" applyNumberFormat="1" applyFont="1" applyFill="1" applyBorder="1" applyAlignment="1">
      <alignment horizontal="right" vertical="top"/>
    </xf>
    <xf numFmtId="166" fontId="2" fillId="0" borderId="42" xfId="0" applyNumberFormat="1" applyFont="1" applyBorder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8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35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wrapText="1"/>
    </xf>
    <xf numFmtId="170" fontId="2" fillId="0" borderId="0" xfId="0" applyNumberFormat="1" applyFont="1" applyAlignment="1">
      <alignment horizontal="right" vertical="top"/>
    </xf>
    <xf numFmtId="164" fontId="2" fillId="0" borderId="42" xfId="0" applyNumberFormat="1" applyFont="1" applyBorder="1" applyAlignment="1">
      <alignment horizontal="right" vertical="top"/>
    </xf>
    <xf numFmtId="173" fontId="2" fillId="0" borderId="0" xfId="0" applyNumberFormat="1" applyFont="1"/>
    <xf numFmtId="3" fontId="3" fillId="0" borderId="0" xfId="0" applyNumberFormat="1" applyFont="1"/>
    <xf numFmtId="174" fontId="3" fillId="0" borderId="0" xfId="0" applyNumberFormat="1" applyFont="1" applyAlignment="1">
      <alignment horizontal="right" vertical="top"/>
    </xf>
    <xf numFmtId="174" fontId="2" fillId="0" borderId="0" xfId="0" applyNumberFormat="1" applyFont="1" applyAlignment="1">
      <alignment horizontal="right" vertical="top"/>
    </xf>
    <xf numFmtId="0" fontId="2" fillId="0" borderId="42" xfId="0" applyFont="1" applyBorder="1" applyAlignment="1">
      <alignment horizontal="center"/>
    </xf>
    <xf numFmtId="174" fontId="2" fillId="0" borderId="42" xfId="0" applyNumberFormat="1" applyFont="1" applyBorder="1" applyAlignment="1">
      <alignment horizontal="right" vertical="top"/>
    </xf>
    <xf numFmtId="167" fontId="2" fillId="0" borderId="42" xfId="0" applyNumberFormat="1" applyFont="1" applyBorder="1" applyAlignment="1">
      <alignment horizontal="right" vertical="top"/>
    </xf>
    <xf numFmtId="174" fontId="3" fillId="2" borderId="20" xfId="0" applyNumberFormat="1" applyFont="1" applyFill="1" applyBorder="1"/>
    <xf numFmtId="176" fontId="3" fillId="2" borderId="20" xfId="0" applyNumberFormat="1" applyFont="1" applyFill="1" applyBorder="1"/>
    <xf numFmtId="0" fontId="3" fillId="2" borderId="57" xfId="0" applyFont="1" applyFill="1" applyBorder="1"/>
    <xf numFmtId="0" fontId="2" fillId="0" borderId="32" xfId="0" applyFont="1" applyBorder="1" applyAlignment="1">
      <alignment horizontal="center" vertical="center"/>
    </xf>
    <xf numFmtId="171" fontId="2" fillId="0" borderId="0" xfId="0" applyNumberFormat="1" applyFont="1" applyAlignment="1">
      <alignment horizontal="right" vertical="top"/>
    </xf>
    <xf numFmtId="174" fontId="3" fillId="0" borderId="0" xfId="0" applyNumberFormat="1" applyFont="1" applyAlignment="1">
      <alignment vertical="top"/>
    </xf>
    <xf numFmtId="174" fontId="2" fillId="0" borderId="42" xfId="0" applyNumberFormat="1" applyFont="1" applyBorder="1" applyAlignment="1">
      <alignment horizontal="right" vertical="center"/>
    </xf>
    <xf numFmtId="164" fontId="12" fillId="0" borderId="42" xfId="0" applyNumberFormat="1" applyFont="1" applyBorder="1" applyAlignment="1">
      <alignment horizontal="right" vertical="center"/>
    </xf>
    <xf numFmtId="167" fontId="2" fillId="2" borderId="20" xfId="0" applyNumberFormat="1" applyFont="1" applyFill="1" applyBorder="1" applyAlignment="1">
      <alignment horizontal="right"/>
    </xf>
    <xf numFmtId="168" fontId="10" fillId="2" borderId="20" xfId="0" applyNumberFormat="1" applyFont="1" applyFill="1" applyBorder="1" applyAlignment="1">
      <alignment horizontal="right"/>
    </xf>
    <xf numFmtId="167" fontId="10" fillId="2" borderId="20" xfId="0" applyNumberFormat="1" applyFont="1" applyFill="1" applyBorder="1"/>
    <xf numFmtId="0" fontId="17" fillId="2" borderId="20" xfId="0" applyFont="1" applyFill="1" applyBorder="1"/>
    <xf numFmtId="166" fontId="17" fillId="2" borderId="20" xfId="0" applyNumberFormat="1" applyFont="1" applyFill="1" applyBorder="1"/>
    <xf numFmtId="165" fontId="2" fillId="0" borderId="42" xfId="0" applyNumberFormat="1" applyFont="1" applyBorder="1" applyAlignment="1">
      <alignment horizontal="right"/>
    </xf>
    <xf numFmtId="168" fontId="8" fillId="2" borderId="20" xfId="0" applyNumberFormat="1" applyFont="1" applyFill="1" applyBorder="1"/>
    <xf numFmtId="172" fontId="2" fillId="0" borderId="42" xfId="0" applyNumberFormat="1" applyFont="1" applyBorder="1" applyAlignment="1">
      <alignment vertical="center"/>
    </xf>
    <xf numFmtId="3" fontId="8" fillId="2" borderId="20" xfId="0" applyNumberFormat="1" applyFont="1" applyFill="1" applyBorder="1"/>
    <xf numFmtId="177" fontId="8" fillId="2" borderId="20" xfId="0" applyNumberFormat="1" applyFont="1" applyFill="1" applyBorder="1"/>
    <xf numFmtId="0" fontId="8" fillId="2" borderId="20" xfId="0" applyFont="1" applyFill="1" applyBorder="1"/>
    <xf numFmtId="168" fontId="2" fillId="0" borderId="42" xfId="0" applyNumberFormat="1" applyFont="1" applyBorder="1" applyAlignment="1">
      <alignment horizontal="right"/>
    </xf>
    <xf numFmtId="171" fontId="2" fillId="0" borderId="42" xfId="0" applyNumberFormat="1" applyFont="1" applyBorder="1" applyAlignment="1">
      <alignment horizontal="right"/>
    </xf>
    <xf numFmtId="3" fontId="14" fillId="2" borderId="20" xfId="0" applyNumberFormat="1" applyFont="1" applyFill="1" applyBorder="1"/>
    <xf numFmtId="0" fontId="14" fillId="2" borderId="20" xfId="0" applyFont="1" applyFill="1" applyBorder="1"/>
    <xf numFmtId="168" fontId="2" fillId="2" borderId="20" xfId="0" applyNumberFormat="1" applyFont="1" applyFill="1" applyBorder="1" applyAlignment="1">
      <alignment horizontal="center" wrapText="1"/>
    </xf>
    <xf numFmtId="1" fontId="2" fillId="2" borderId="58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/>
    </xf>
    <xf numFmtId="165" fontId="2" fillId="2" borderId="20" xfId="0" applyNumberFormat="1" applyFont="1" applyFill="1" applyBorder="1"/>
    <xf numFmtId="0" fontId="2" fillId="2" borderId="56" xfId="0" applyFont="1" applyFill="1" applyBorder="1" applyAlignment="1">
      <alignment horizontal="center"/>
    </xf>
    <xf numFmtId="165" fontId="2" fillId="2" borderId="56" xfId="0" applyNumberFormat="1" applyFont="1" applyFill="1" applyBorder="1" applyAlignment="1">
      <alignment horizontal="right"/>
    </xf>
    <xf numFmtId="0" fontId="2" fillId="2" borderId="57" xfId="0" applyFont="1" applyFill="1" applyBorder="1" applyAlignment="1">
      <alignment horizontal="left" vertical="center" wrapText="1"/>
    </xf>
    <xf numFmtId="168" fontId="2" fillId="2" borderId="57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66" fontId="3" fillId="2" borderId="20" xfId="0" applyNumberFormat="1" applyFont="1" applyFill="1" applyBorder="1"/>
    <xf numFmtId="2" fontId="2" fillId="0" borderId="42" xfId="0" applyNumberFormat="1" applyFont="1" applyBorder="1" applyAlignment="1">
      <alignment horizontal="right"/>
    </xf>
    <xf numFmtId="167" fontId="2" fillId="0" borderId="42" xfId="0" applyNumberFormat="1" applyFont="1" applyBorder="1" applyAlignment="1">
      <alignment horizontal="right"/>
    </xf>
    <xf numFmtId="0" fontId="18" fillId="0" borderId="0" xfId="0" applyFont="1"/>
    <xf numFmtId="3" fontId="2" fillId="2" borderId="65" xfId="0" applyNumberFormat="1" applyFont="1" applyFill="1" applyBorder="1" applyAlignment="1">
      <alignment horizontal="center" vertical="center"/>
    </xf>
    <xf numFmtId="168" fontId="3" fillId="0" borderId="0" xfId="0" applyNumberFormat="1" applyFont="1"/>
    <xf numFmtId="0" fontId="2" fillId="2" borderId="20" xfId="0" applyFont="1" applyFill="1" applyBorder="1" applyAlignment="1">
      <alignment horizontal="left" vertical="top" wrapText="1"/>
    </xf>
    <xf numFmtId="165" fontId="3" fillId="2" borderId="20" xfId="0" applyNumberFormat="1" applyFont="1" applyFill="1" applyBorder="1" applyAlignment="1">
      <alignment horizontal="right" vertical="top"/>
    </xf>
    <xf numFmtId="165" fontId="2" fillId="2" borderId="20" xfId="0" applyNumberFormat="1" applyFont="1" applyFill="1" applyBorder="1" applyAlignment="1">
      <alignment vertical="top"/>
    </xf>
    <xf numFmtId="49" fontId="2" fillId="2" borderId="20" xfId="0" applyNumberFormat="1" applyFont="1" applyFill="1" applyBorder="1" applyAlignment="1">
      <alignment horizontal="left" vertical="top" wrapText="1"/>
    </xf>
    <xf numFmtId="168" fontId="2" fillId="2" borderId="57" xfId="0" applyNumberFormat="1" applyFont="1" applyFill="1" applyBorder="1" applyAlignment="1">
      <alignment horizontal="right" vertical="center"/>
    </xf>
    <xf numFmtId="1" fontId="2" fillId="2" borderId="71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right" vertical="top" wrapText="1"/>
    </xf>
    <xf numFmtId="164" fontId="2" fillId="0" borderId="41" xfId="0" applyNumberFormat="1" applyFont="1" applyBorder="1" applyAlignment="1">
      <alignment horizontal="right" vertical="top"/>
    </xf>
    <xf numFmtId="3" fontId="8" fillId="2" borderId="56" xfId="0" applyNumberFormat="1" applyFont="1" applyFill="1" applyBorder="1" applyAlignment="1">
      <alignment vertical="center"/>
    </xf>
    <xf numFmtId="174" fontId="8" fillId="2" borderId="56" xfId="0" applyNumberFormat="1" applyFont="1" applyFill="1" applyBorder="1" applyAlignment="1">
      <alignment vertical="center"/>
    </xf>
    <xf numFmtId="174" fontId="8" fillId="2" borderId="56" xfId="0" applyNumberFormat="1" applyFont="1" applyFill="1" applyBorder="1"/>
    <xf numFmtId="174" fontId="8" fillId="2" borderId="20" xfId="0" applyNumberFormat="1" applyFont="1" applyFill="1" applyBorder="1"/>
    <xf numFmtId="49" fontId="5" fillId="0" borderId="0" xfId="0" quotePrefix="1" applyNumberFormat="1" applyFont="1" applyAlignment="1">
      <alignment vertical="top"/>
    </xf>
    <xf numFmtId="165" fontId="2" fillId="2" borderId="20" xfId="0" applyNumberFormat="1" applyFont="1" applyFill="1" applyBorder="1" applyAlignment="1">
      <alignment horizontal="right"/>
    </xf>
    <xf numFmtId="178" fontId="2" fillId="2" borderId="20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174" fontId="3" fillId="2" borderId="20" xfId="0" applyNumberFormat="1" applyFont="1" applyFill="1" applyBorder="1" applyAlignment="1">
      <alignment horizontal="right" vertical="top" wrapText="1"/>
    </xf>
    <xf numFmtId="174" fontId="2" fillId="2" borderId="20" xfId="0" applyNumberFormat="1" applyFont="1" applyFill="1" applyBorder="1" applyAlignment="1">
      <alignment horizontal="right" vertical="top" wrapText="1"/>
    </xf>
    <xf numFmtId="166" fontId="2" fillId="2" borderId="20" xfId="0" applyNumberFormat="1" applyFont="1" applyFill="1" applyBorder="1" applyAlignment="1">
      <alignment horizontal="right" vertical="top" wrapText="1"/>
    </xf>
    <xf numFmtId="166" fontId="3" fillId="2" borderId="20" xfId="0" applyNumberFormat="1" applyFont="1" applyFill="1" applyBorder="1" applyAlignment="1">
      <alignment horizontal="right" vertical="top"/>
    </xf>
    <xf numFmtId="174" fontId="2" fillId="2" borderId="56" xfId="0" applyNumberFormat="1" applyFont="1" applyFill="1" applyBorder="1" applyAlignment="1">
      <alignment horizontal="right" vertical="top"/>
    </xf>
    <xf numFmtId="166" fontId="2" fillId="2" borderId="56" xfId="0" applyNumberFormat="1" applyFont="1" applyFill="1" applyBorder="1" applyAlignment="1">
      <alignment horizontal="right" vertical="top" wrapText="1"/>
    </xf>
    <xf numFmtId="174" fontId="19" fillId="2" borderId="20" xfId="0" applyNumberFormat="1" applyFont="1" applyFill="1" applyBorder="1" applyAlignment="1">
      <alignment horizontal="right"/>
    </xf>
    <xf numFmtId="166" fontId="19" fillId="2" borderId="20" xfId="0" applyNumberFormat="1" applyFont="1" applyFill="1" applyBorder="1"/>
    <xf numFmtId="164" fontId="12" fillId="0" borderId="0" xfId="0" applyNumberFormat="1" applyFont="1" applyAlignment="1">
      <alignment vertical="center"/>
    </xf>
    <xf numFmtId="0" fontId="3" fillId="2" borderId="20" xfId="0" applyFont="1" applyFill="1" applyBorder="1" applyAlignment="1">
      <alignment vertical="top" wrapText="1"/>
    </xf>
    <xf numFmtId="0" fontId="3" fillId="3" borderId="20" xfId="0" applyFont="1" applyFill="1" applyBorder="1"/>
    <xf numFmtId="1" fontId="2" fillId="2" borderId="71" xfId="0" applyNumberFormat="1" applyFont="1" applyFill="1" applyBorder="1" applyAlignment="1">
      <alignment vertical="center"/>
    </xf>
    <xf numFmtId="1" fontId="3" fillId="2" borderId="71" xfId="0" applyNumberFormat="1" applyFont="1" applyFill="1" applyBorder="1" applyAlignment="1">
      <alignment vertical="center"/>
    </xf>
    <xf numFmtId="1" fontId="3" fillId="2" borderId="58" xfId="0" applyNumberFormat="1" applyFont="1" applyFill="1" applyBorder="1" applyAlignment="1">
      <alignment vertical="center"/>
    </xf>
    <xf numFmtId="1" fontId="3" fillId="2" borderId="57" xfId="0" applyNumberFormat="1" applyFont="1" applyFill="1" applyBorder="1" applyAlignment="1">
      <alignment vertical="center"/>
    </xf>
    <xf numFmtId="1" fontId="3" fillId="2" borderId="61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/>
    </xf>
    <xf numFmtId="1" fontId="3" fillId="2" borderId="20" xfId="0" applyNumberFormat="1" applyFont="1" applyFill="1" applyBorder="1"/>
    <xf numFmtId="167" fontId="3" fillId="2" borderId="20" xfId="0" applyNumberFormat="1" applyFont="1" applyFill="1" applyBorder="1" applyAlignment="1">
      <alignment horizontal="right"/>
    </xf>
    <xf numFmtId="1" fontId="3" fillId="2" borderId="20" xfId="0" applyNumberFormat="1" applyFont="1" applyFill="1" applyBorder="1" applyAlignment="1">
      <alignment horizontal="right"/>
    </xf>
    <xf numFmtId="1" fontId="3" fillId="2" borderId="20" xfId="0" applyNumberFormat="1" applyFont="1" applyFill="1" applyBorder="1" applyAlignment="1">
      <alignment vertical="top"/>
    </xf>
    <xf numFmtId="167" fontId="3" fillId="2" borderId="20" xfId="0" applyNumberFormat="1" applyFont="1" applyFill="1" applyBorder="1" applyAlignment="1">
      <alignment horizontal="right" vertical="center"/>
    </xf>
    <xf numFmtId="167" fontId="3" fillId="2" borderId="20" xfId="0" applyNumberFormat="1" applyFont="1" applyFill="1" applyBorder="1"/>
    <xf numFmtId="1" fontId="2" fillId="2" borderId="20" xfId="0" applyNumberFormat="1" applyFont="1" applyFill="1" applyBorder="1" applyAlignment="1">
      <alignment horizontal="left"/>
    </xf>
    <xf numFmtId="167" fontId="3" fillId="2" borderId="20" xfId="0" applyNumberFormat="1" applyFont="1" applyFill="1" applyBorder="1" applyAlignment="1">
      <alignment vertical="center"/>
    </xf>
    <xf numFmtId="1" fontId="11" fillId="2" borderId="20" xfId="0" applyNumberFormat="1" applyFont="1" applyFill="1" applyBorder="1"/>
    <xf numFmtId="1" fontId="11" fillId="2" borderId="20" xfId="0" applyNumberFormat="1" applyFont="1" applyFill="1" applyBorder="1" applyAlignment="1">
      <alignment vertical="top"/>
    </xf>
    <xf numFmtId="1" fontId="11" fillId="2" borderId="20" xfId="0" applyNumberFormat="1" applyFont="1" applyFill="1" applyBorder="1" applyAlignment="1">
      <alignment horizontal="left" vertical="center"/>
    </xf>
    <xf numFmtId="1" fontId="3" fillId="2" borderId="20" xfId="0" applyNumberFormat="1" applyFont="1" applyFill="1" applyBorder="1" applyAlignment="1">
      <alignment vertical="center"/>
    </xf>
    <xf numFmtId="1" fontId="11" fillId="2" borderId="20" xfId="0" applyNumberFormat="1" applyFont="1" applyFill="1" applyBorder="1" applyAlignment="1">
      <alignment vertical="center"/>
    </xf>
    <xf numFmtId="1" fontId="11" fillId="2" borderId="57" xfId="0" applyNumberFormat="1" applyFont="1" applyFill="1" applyBorder="1" applyAlignment="1">
      <alignment horizontal="left" vertical="center"/>
    </xf>
    <xf numFmtId="1" fontId="11" fillId="2" borderId="57" xfId="0" applyNumberFormat="1" applyFont="1" applyFill="1" applyBorder="1" applyAlignment="1">
      <alignment vertical="center"/>
    </xf>
    <xf numFmtId="1" fontId="3" fillId="2" borderId="57" xfId="0" applyNumberFormat="1" applyFont="1" applyFill="1" applyBorder="1"/>
    <xf numFmtId="167" fontId="3" fillId="2" borderId="57" xfId="0" applyNumberFormat="1" applyFont="1" applyFill="1" applyBorder="1" applyAlignment="1">
      <alignment horizontal="right" vertical="center"/>
    </xf>
    <xf numFmtId="1" fontId="11" fillId="2" borderId="57" xfId="0" applyNumberFormat="1" applyFont="1" applyFill="1" applyBorder="1"/>
    <xf numFmtId="167" fontId="3" fillId="2" borderId="57" xfId="0" applyNumberFormat="1" applyFont="1" applyFill="1" applyBorder="1" applyAlignment="1">
      <alignment horizontal="right"/>
    </xf>
    <xf numFmtId="167" fontId="3" fillId="2" borderId="57" xfId="0" applyNumberFormat="1" applyFont="1" applyFill="1" applyBorder="1"/>
    <xf numFmtId="168" fontId="18" fillId="2" borderId="20" xfId="0" applyNumberFormat="1" applyFont="1" applyFill="1" applyBorder="1"/>
    <xf numFmtId="168" fontId="21" fillId="2" borderId="20" xfId="0" applyNumberFormat="1" applyFont="1" applyFill="1" applyBorder="1"/>
    <xf numFmtId="171" fontId="21" fillId="2" borderId="20" xfId="0" applyNumberFormat="1" applyFont="1" applyFill="1" applyBorder="1"/>
    <xf numFmtId="0" fontId="18" fillId="2" borderId="20" xfId="0" applyFont="1" applyFill="1" applyBorder="1"/>
    <xf numFmtId="1" fontId="18" fillId="2" borderId="20" xfId="0" applyNumberFormat="1" applyFont="1" applyFill="1" applyBorder="1" applyAlignment="1">
      <alignment vertical="center"/>
    </xf>
    <xf numFmtId="1" fontId="18" fillId="2" borderId="20" xfId="0" applyNumberFormat="1" applyFont="1" applyFill="1" applyBorder="1" applyAlignment="1">
      <alignment horizontal="left" vertical="top" wrapText="1"/>
    </xf>
    <xf numFmtId="164" fontId="18" fillId="2" borderId="20" xfId="0" applyNumberFormat="1" applyFont="1" applyFill="1" applyBorder="1"/>
    <xf numFmtId="1" fontId="2" fillId="0" borderId="0" xfId="0" applyNumberFormat="1" applyFont="1" applyAlignment="1">
      <alignment horizontal="right"/>
    </xf>
    <xf numFmtId="167" fontId="10" fillId="2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3" fillId="0" borderId="0" xfId="0" applyNumberFormat="1" applyFont="1"/>
    <xf numFmtId="1" fontId="3" fillId="2" borderId="20" xfId="0" applyNumberFormat="1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vertical="center"/>
    </xf>
    <xf numFmtId="1" fontId="2" fillId="2" borderId="20" xfId="0" applyNumberFormat="1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center"/>
    </xf>
    <xf numFmtId="1" fontId="11" fillId="2" borderId="20" xfId="0" applyNumberFormat="1" applyFont="1" applyFill="1" applyBorder="1" applyAlignment="1">
      <alignment horizontal="left" vertical="center" wrapText="1"/>
    </xf>
    <xf numFmtId="167" fontId="3" fillId="2" borderId="57" xfId="0" applyNumberFormat="1" applyFont="1" applyFill="1" applyBorder="1" applyAlignment="1">
      <alignment vertical="center"/>
    </xf>
    <xf numFmtId="1" fontId="18" fillId="2" borderId="20" xfId="0" applyNumberFormat="1" applyFont="1" applyFill="1" applyBorder="1"/>
    <xf numFmtId="1" fontId="21" fillId="0" borderId="0" xfId="0" applyNumberFormat="1" applyFont="1" applyAlignment="1">
      <alignment horizontal="right"/>
    </xf>
    <xf numFmtId="3" fontId="18" fillId="2" borderId="20" xfId="0" applyNumberFormat="1" applyFont="1" applyFill="1" applyBorder="1"/>
    <xf numFmtId="167" fontId="18" fillId="2" borderId="20" xfId="0" applyNumberFormat="1" applyFont="1" applyFill="1" applyBorder="1"/>
    <xf numFmtId="1" fontId="18" fillId="2" borderId="20" xfId="0" applyNumberFormat="1" applyFont="1" applyFill="1" applyBorder="1" applyAlignment="1">
      <alignment vertical="top" wrapText="1"/>
    </xf>
    <xf numFmtId="167" fontId="14" fillId="2" borderId="20" xfId="0" applyNumberFormat="1" applyFont="1" applyFill="1" applyBorder="1" applyAlignment="1">
      <alignment horizontal="left"/>
    </xf>
    <xf numFmtId="167" fontId="14" fillId="2" borderId="20" xfId="0" applyNumberFormat="1" applyFont="1" applyFill="1" applyBorder="1"/>
    <xf numFmtId="166" fontId="14" fillId="2" borderId="20" xfId="0" applyNumberFormat="1" applyFont="1" applyFill="1" applyBorder="1"/>
    <xf numFmtId="167" fontId="13" fillId="2" borderId="20" xfId="0" applyNumberFormat="1" applyFont="1" applyFill="1" applyBorder="1"/>
    <xf numFmtId="166" fontId="13" fillId="2" borderId="20" xfId="0" applyNumberFormat="1" applyFont="1" applyFill="1" applyBorder="1"/>
    <xf numFmtId="179" fontId="14" fillId="2" borderId="20" xfId="0" applyNumberFormat="1" applyFont="1" applyFill="1" applyBorder="1"/>
    <xf numFmtId="0" fontId="18" fillId="2" borderId="75" xfId="0" applyFont="1" applyFill="1" applyBorder="1"/>
    <xf numFmtId="0" fontId="18" fillId="2" borderId="76" xfId="0" applyFont="1" applyFill="1" applyBorder="1"/>
    <xf numFmtId="0" fontId="18" fillId="0" borderId="9" xfId="0" applyFont="1" applyBorder="1"/>
    <xf numFmtId="180" fontId="18" fillId="2" borderId="76" xfId="0" applyNumberFormat="1" applyFont="1" applyFill="1" applyBorder="1"/>
    <xf numFmtId="166" fontId="14" fillId="2" borderId="20" xfId="0" applyNumberFormat="1" applyFont="1" applyFill="1" applyBorder="1" applyAlignment="1">
      <alignment vertical="top" wrapText="1"/>
    </xf>
    <xf numFmtId="0" fontId="18" fillId="2" borderId="77" xfId="0" applyFont="1" applyFill="1" applyBorder="1"/>
    <xf numFmtId="0" fontId="3" fillId="2" borderId="60" xfId="0" applyFont="1" applyFill="1" applyBorder="1" applyAlignment="1">
      <alignment vertical="center"/>
    </xf>
    <xf numFmtId="4" fontId="22" fillId="0" borderId="0" xfId="0" applyNumberFormat="1" applyFont="1"/>
    <xf numFmtId="0" fontId="3" fillId="2" borderId="60" xfId="0" applyFont="1" applyFill="1" applyBorder="1"/>
    <xf numFmtId="168" fontId="18" fillId="2" borderId="60" xfId="0" applyNumberFormat="1" applyFont="1" applyFill="1" applyBorder="1"/>
    <xf numFmtId="166" fontId="3" fillId="2" borderId="77" xfId="0" applyNumberFormat="1" applyFont="1" applyFill="1" applyBorder="1"/>
    <xf numFmtId="166" fontId="3" fillId="2" borderId="78" xfId="0" applyNumberFormat="1" applyFont="1" applyFill="1" applyBorder="1"/>
    <xf numFmtId="1" fontId="18" fillId="2" borderId="79" xfId="0" applyNumberFormat="1" applyFont="1" applyFill="1" applyBorder="1"/>
    <xf numFmtId="168" fontId="18" fillId="2" borderId="79" xfId="0" applyNumberFormat="1" applyFont="1" applyFill="1" applyBorder="1"/>
    <xf numFmtId="168" fontId="18" fillId="2" borderId="80" xfId="0" applyNumberFormat="1" applyFont="1" applyFill="1" applyBorder="1"/>
    <xf numFmtId="180" fontId="18" fillId="2" borderId="20" xfId="0" applyNumberFormat="1" applyFont="1" applyFill="1" applyBorder="1"/>
    <xf numFmtId="178" fontId="3" fillId="2" borderId="20" xfId="0" applyNumberFormat="1" applyFont="1" applyFill="1" applyBorder="1"/>
    <xf numFmtId="181" fontId="3" fillId="2" borderId="20" xfId="0" applyNumberFormat="1" applyFont="1" applyFill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/>
    <xf numFmtId="49" fontId="5" fillId="0" borderId="0" xfId="0" quotePrefix="1" applyNumberFormat="1" applyFont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/>
    <xf numFmtId="0" fontId="9" fillId="0" borderId="6" xfId="0" applyFont="1" applyBorder="1" applyAlignment="1">
      <alignment horizontal="center" vertical="center"/>
    </xf>
    <xf numFmtId="0" fontId="4" fillId="0" borderId="18" xfId="0" applyFont="1" applyBorder="1"/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30" xfId="0" applyFont="1" applyBorder="1"/>
    <xf numFmtId="3" fontId="2" fillId="0" borderId="33" xfId="0" applyNumberFormat="1" applyFont="1" applyBorder="1" applyAlignment="1">
      <alignment horizontal="center" vertical="center"/>
    </xf>
    <xf numFmtId="0" fontId="4" fillId="0" borderId="37" xfId="0" applyFont="1" applyBorder="1"/>
    <xf numFmtId="0" fontId="2" fillId="0" borderId="34" xfId="0" applyFont="1" applyBorder="1" applyAlignment="1">
      <alignment horizontal="center" vertical="center"/>
    </xf>
    <xf numFmtId="0" fontId="4" fillId="0" borderId="33" xfId="0" applyFont="1" applyBorder="1"/>
    <xf numFmtId="167" fontId="2" fillId="0" borderId="36" xfId="0" applyNumberFormat="1" applyFont="1" applyBorder="1" applyAlignment="1">
      <alignment horizontal="center" vertical="center" wrapText="1"/>
    </xf>
    <xf numFmtId="0" fontId="4" fillId="0" borderId="32" xfId="0" applyFont="1" applyBorder="1"/>
    <xf numFmtId="167" fontId="2" fillId="0" borderId="34" xfId="0" applyNumberFormat="1" applyFont="1" applyBorder="1" applyAlignment="1">
      <alignment horizontal="center" vertical="center" wrapText="1"/>
    </xf>
    <xf numFmtId="0" fontId="4" fillId="0" borderId="40" xfId="0" applyFont="1" applyBorder="1"/>
    <xf numFmtId="0" fontId="2" fillId="0" borderId="4" xfId="0" applyFont="1" applyBorder="1" applyAlignment="1">
      <alignment horizontal="center" vertical="center"/>
    </xf>
    <xf numFmtId="0" fontId="4" fillId="0" borderId="2" xfId="0" applyFont="1" applyBorder="1"/>
    <xf numFmtId="3" fontId="2" fillId="0" borderId="34" xfId="0" applyNumberFormat="1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35" xfId="0" applyFont="1" applyBorder="1"/>
    <xf numFmtId="0" fontId="2" fillId="0" borderId="33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167" fontId="2" fillId="2" borderId="44" xfId="0" applyNumberFormat="1" applyFont="1" applyFill="1" applyBorder="1" applyAlignment="1">
      <alignment horizontal="center" vertical="center" wrapText="1"/>
    </xf>
    <xf numFmtId="0" fontId="4" fillId="0" borderId="45" xfId="0" applyFont="1" applyBorder="1"/>
    <xf numFmtId="0" fontId="5" fillId="0" borderId="0" xfId="0" applyFont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4" fillId="0" borderId="47" xfId="0" applyFont="1" applyBorder="1"/>
    <xf numFmtId="0" fontId="4" fillId="0" borderId="48" xfId="0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4" fillId="0" borderId="50" xfId="0" applyFont="1" applyBorder="1"/>
    <xf numFmtId="0" fontId="4" fillId="0" borderId="51" xfId="0" applyFont="1" applyBorder="1"/>
    <xf numFmtId="0" fontId="2" fillId="0" borderId="34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41" xfId="0" applyFont="1" applyBorder="1"/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1" xfId="0" applyFont="1" applyBorder="1" applyAlignment="1">
      <alignment vertical="top" wrapText="1"/>
    </xf>
    <xf numFmtId="0" fontId="2" fillId="2" borderId="54" xfId="0" applyFont="1" applyFill="1" applyBorder="1" applyAlignment="1">
      <alignment horizontal="center"/>
    </xf>
    <xf numFmtId="0" fontId="4" fillId="0" borderId="42" xfId="0" applyFont="1" applyBorder="1"/>
    <xf numFmtId="0" fontId="4" fillId="0" borderId="55" xfId="0" applyFont="1" applyBorder="1"/>
    <xf numFmtId="172" fontId="2" fillId="0" borderId="42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68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17" xfId="0" applyFont="1" applyBorder="1"/>
    <xf numFmtId="0" fontId="2" fillId="0" borderId="49" xfId="0" applyFont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wrapText="1"/>
    </xf>
    <xf numFmtId="0" fontId="4" fillId="0" borderId="59" xfId="0" applyFont="1" applyBorder="1"/>
    <xf numFmtId="3" fontId="2" fillId="2" borderId="49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0" fontId="2" fillId="2" borderId="4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vertical="center"/>
    </xf>
    <xf numFmtId="0" fontId="4" fillId="0" borderId="68" xfId="0" applyFont="1" applyBorder="1"/>
    <xf numFmtId="0" fontId="4" fillId="0" borderId="70" xfId="0" applyFont="1" applyBorder="1"/>
    <xf numFmtId="1" fontId="2" fillId="2" borderId="67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166" fontId="2" fillId="2" borderId="46" xfId="0" applyNumberFormat="1" applyFont="1" applyFill="1" applyBorder="1" applyAlignment="1">
      <alignment horizontal="right" vertical="top" wrapText="1"/>
    </xf>
    <xf numFmtId="164" fontId="2" fillId="0" borderId="42" xfId="0" applyNumberFormat="1" applyFont="1" applyBorder="1" applyAlignment="1">
      <alignment horizontal="right" vertical="top"/>
    </xf>
    <xf numFmtId="1" fontId="2" fillId="2" borderId="66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167" fontId="2" fillId="2" borderId="34" xfId="0" applyNumberFormat="1" applyFont="1" applyFill="1" applyBorder="1" applyAlignment="1">
      <alignment horizontal="center" vertical="center" wrapText="1"/>
    </xf>
    <xf numFmtId="0" fontId="4" fillId="0" borderId="72" xfId="0" applyFont="1" applyBorder="1"/>
    <xf numFmtId="0" fontId="4" fillId="0" borderId="13" xfId="0" applyFont="1" applyBorder="1"/>
    <xf numFmtId="0" fontId="4" fillId="0" borderId="73" xfId="0" applyFont="1" applyBorder="1"/>
    <xf numFmtId="0" fontId="4" fillId="0" borderId="74" xfId="0" applyFont="1" applyBorder="1"/>
    <xf numFmtId="164" fontId="2" fillId="0" borderId="0" xfId="0" applyNumberFormat="1" applyFont="1" applyAlignment="1">
      <alignment horizontal="right" vertical="top"/>
    </xf>
    <xf numFmtId="167" fontId="20" fillId="2" borderId="44" xfId="0" applyNumberFormat="1" applyFont="1" applyFill="1" applyBorder="1" applyAlignment="1">
      <alignment horizontal="center" vertical="center" wrapText="1"/>
    </xf>
    <xf numFmtId="1" fontId="2" fillId="2" borderId="46" xfId="0" applyNumberFormat="1" applyFont="1" applyFill="1" applyBorder="1" applyAlignment="1">
      <alignment horizontal="left" vertical="center" wrapText="1"/>
    </xf>
    <xf numFmtId="1" fontId="11" fillId="2" borderId="46" xfId="0" applyNumberFormat="1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vertical="center"/>
    </xf>
    <xf numFmtId="0" fontId="18" fillId="2" borderId="46" xfId="0" applyFont="1" applyFill="1" applyBorder="1" applyAlignment="1">
      <alignment horizontal="left" vertical="top" wrapText="1"/>
    </xf>
    <xf numFmtId="0" fontId="18" fillId="2" borderId="46" xfId="0" applyFont="1" applyFill="1" applyBorder="1" applyAlignment="1">
      <alignment horizontal="left" vertical="center" wrapText="1"/>
    </xf>
    <xf numFmtId="173" fontId="2" fillId="2" borderId="4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2" fillId="2" borderId="46" xfId="0" applyNumberFormat="1" applyFont="1" applyFill="1" applyBorder="1" applyAlignment="1">
      <alignment horizontal="left"/>
    </xf>
    <xf numFmtId="0" fontId="18" fillId="2" borderId="21" xfId="0" applyFont="1" applyFill="1" applyBorder="1" applyAlignment="1">
      <alignment horizontal="left" vertical="center" wrapText="1"/>
    </xf>
    <xf numFmtId="1" fontId="18" fillId="2" borderId="46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243048790297351"/>
          <c:y val="0.17217216838279831"/>
          <c:w val="0.81846603857194122"/>
          <c:h val="0.62086668273567391"/>
        </c:manualLayout>
      </c:layout>
      <c:barChart>
        <c:barDir val="col"/>
        <c:grouping val="clustered"/>
        <c:varyColors val="1"/>
        <c:ser>
          <c:idx val="0"/>
          <c:order val="0"/>
          <c:tx>
            <c:v>Apr-May 2018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'16a'!$B$7:$B$10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D27-46D6-AA6F-A28623D3B60D}"/>
            </c:ext>
          </c:extLst>
        </c:ser>
        <c:ser>
          <c:idx val="1"/>
          <c:order val="1"/>
          <c:tx>
            <c:v>Apr-May 2019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'16a'!$F$7:$F$10</c:f>
              <c:numCache>
                <c:formatCode>#,##0.0_);[Red]\(#,##0.0\)</c:formatCode>
                <c:ptCount val="4"/>
                <c:pt idx="0">
                  <c:v>2714.9669243037133</c:v>
                </c:pt>
                <c:pt idx="1">
                  <c:v>513.16452842550552</c:v>
                </c:pt>
                <c:pt idx="2">
                  <c:v>160.03615324820865</c:v>
                </c:pt>
                <c:pt idx="3">
                  <c:v>2041.7662426299994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D27-46D6-AA6F-A28623D3B60D}"/>
            </c:ext>
          </c:extLst>
        </c:ser>
        <c:ser>
          <c:idx val="2"/>
          <c:order val="2"/>
          <c:invertIfNegative val="1"/>
          <c:cat>
            <c:strRef>
              <c:f>'16a'!$A$7:$A$10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'16a'!$J$7:$J$10</c:f>
              <c:numCache>
                <c:formatCode>#,##0.0_);[Red]\(#,##0.0\)</c:formatCode>
                <c:ptCount val="4"/>
                <c:pt idx="0">
                  <c:v>1203.9315377440473</c:v>
                </c:pt>
                <c:pt idx="1">
                  <c:v>40.430821525046056</c:v>
                </c:pt>
                <c:pt idx="2">
                  <c:v>184.01205923900108</c:v>
                </c:pt>
                <c:pt idx="3">
                  <c:v>979.4886569800002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7-46D6-AA6F-A28623D3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87506"/>
        <c:axId val="148645467"/>
      </c:barChart>
      <c:catAx>
        <c:axId val="3063875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645467"/>
        <c:crosses val="autoZero"/>
        <c:auto val="1"/>
        <c:lblAlgn val="ctr"/>
        <c:lblOffset val="100"/>
        <c:noMultiLvlLbl val="1"/>
      </c:catAx>
      <c:valAx>
        <c:axId val="1486454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in million US$</a:t>
                </a:r>
              </a:p>
            </c:rich>
          </c:tx>
          <c:layout>
            <c:manualLayout>
              <c:xMode val="edge"/>
              <c:yMode val="edge"/>
              <c:x val="1.7356946442988609E-2"/>
              <c:y val="0.405532505552190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638750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284933310691441"/>
          <c:y val="0.91538612961841304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185212646868937"/>
          <c:y val="0.11280799823686162"/>
          <c:w val="0.81666814356941475"/>
          <c:h val="0.7090770905545204"/>
        </c:manualLayout>
      </c:layout>
      <c:barChart>
        <c:barDir val="col"/>
        <c:grouping val="clustered"/>
        <c:varyColors val="1"/>
        <c:ser>
          <c:idx val="0"/>
          <c:order val="0"/>
          <c:tx>
            <c:v>Sem 1 2014</c:v>
          </c:tx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'16a'!$A$20:$A$23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'16a'!$B$20:$B$23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891-4805-86CD-59884C8FD68E}"/>
            </c:ext>
          </c:extLst>
        </c:ser>
        <c:ser>
          <c:idx val="1"/>
          <c:order val="1"/>
          <c:tx>
            <c:v>Sem 1 2015</c:v>
          </c:tx>
          <c:spPr>
            <a:solidFill>
              <a:srgbClr val="33333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7891-4805-86CD-59884C8FD68E}"/>
              </c:ext>
            </c:extLst>
          </c:dPt>
          <c:dLbls>
            <c:dLbl>
              <c:idx val="3"/>
              <c:numFmt formatCode="#,##0.0_);[Red]\(#,##0.0\)" sourceLinked="0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891-4805-86CD-59884C8FD68E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'16a'!$A$20:$A$23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'16a'!$D$20:$D$23</c:f>
              <c:numCache>
                <c:formatCode>#,##0.0_);[Red]\(#,##0.0\)</c:formatCode>
                <c:ptCount val="4"/>
                <c:pt idx="0">
                  <c:v>5002.4196025330903</c:v>
                </c:pt>
                <c:pt idx="1">
                  <c:v>1400.1674331414752</c:v>
                </c:pt>
                <c:pt idx="2">
                  <c:v>370.61209735161265</c:v>
                </c:pt>
                <c:pt idx="3">
                  <c:v>3231.6400720400025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891-4805-86CD-59884C8FD68E}"/>
            </c:ext>
          </c:extLst>
        </c:ser>
        <c:ser>
          <c:idx val="2"/>
          <c:order val="2"/>
          <c:invertIfNegative val="1"/>
          <c:cat>
            <c:strRef>
              <c:f>'16a'!$A$20:$A$23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'16a'!$E$20:$E$23</c:f>
              <c:numCache>
                <c:formatCode>#,##0.0_);[Red]\(#,##0.0\)</c:formatCode>
                <c:ptCount val="4"/>
                <c:pt idx="0">
                  <c:v>3145.0286862137405</c:v>
                </c:pt>
                <c:pt idx="1">
                  <c:v>335.82864374705275</c:v>
                </c:pt>
                <c:pt idx="2">
                  <c:v>418.4308344566864</c:v>
                </c:pt>
                <c:pt idx="3">
                  <c:v>2390.7692080100014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91-4805-86CD-59884C8F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359013"/>
        <c:axId val="2140811079"/>
      </c:barChart>
      <c:catAx>
        <c:axId val="18593590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txPr>
          <a:bodyPr rot="0"/>
          <a:lstStyle/>
          <a:p>
            <a:pPr lvl="0">
              <a:defRPr sz="800" b="1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2140811079"/>
        <c:crosses val="autoZero"/>
        <c:auto val="1"/>
        <c:lblAlgn val="ctr"/>
        <c:lblOffset val="100"/>
        <c:noMultiLvlLbl val="1"/>
      </c:catAx>
      <c:valAx>
        <c:axId val="21408110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Arial"/>
                  </a:defRPr>
                </a:pPr>
                <a:r>
                  <a:rPr sz="800" b="1" i="0">
                    <a:solidFill>
                      <a:srgbClr val="000000"/>
                    </a:solidFill>
                    <a:latin typeface="Arial"/>
                  </a:rPr>
                  <a:t>in million US$</a:t>
                </a:r>
              </a:p>
            </c:rich>
          </c:tx>
          <c:layout>
            <c:manualLayout>
              <c:xMode val="edge"/>
              <c:yMode val="edge"/>
              <c:x val="3.5653739121921095E-2"/>
              <c:y val="0.41475923857268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sz="800" b="1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185935901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06044653313596"/>
          <c:y val="0.21453309902006193"/>
        </c:manualLayout>
      </c:layout>
      <c:overlay val="0"/>
      <c:txPr>
        <a:bodyPr/>
        <a:lstStyle/>
        <a:p>
          <a:pPr lvl="0">
            <a:defRPr sz="500" b="1" i="0">
              <a:solidFill>
                <a:srgbClr val="000000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677642567406346"/>
          <c:y val="0.16690388982276091"/>
          <c:w val="0.81810680625149124"/>
          <c:h val="0.62062484886018476"/>
        </c:manualLayout>
      </c:layout>
      <c:barChart>
        <c:barDir val="col"/>
        <c:grouping val="clustered"/>
        <c:varyColors val="1"/>
        <c:ser>
          <c:idx val="0"/>
          <c:order val="0"/>
          <c:tx>
            <c:v>Jan-May 2019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1D34-42FC-A38C-F15D3C13F48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1D34-42FC-A38C-F15D3C13F48E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1D34-42FC-A38C-F15D3C13F48E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D34-42FC-A38C-F15D3C13F48E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D34-42FC-A38C-F15D3C13F48E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D34-42FC-A38C-F15D3C13F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'16a'!$D$20:$D$23</c:f>
              <c:numCache>
                <c:formatCode>#,##0.0_);[Red]\(#,##0.0\)</c:formatCode>
                <c:ptCount val="4"/>
                <c:pt idx="0">
                  <c:v>5002.4196025330903</c:v>
                </c:pt>
                <c:pt idx="1">
                  <c:v>1400.1674331414752</c:v>
                </c:pt>
                <c:pt idx="2">
                  <c:v>370.61209735161265</c:v>
                </c:pt>
                <c:pt idx="3">
                  <c:v>3231.6400720400025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D34-42FC-A38C-F15D3C13F48E}"/>
            </c:ext>
          </c:extLst>
        </c:ser>
        <c:ser>
          <c:idx val="1"/>
          <c:order val="1"/>
          <c:tx>
            <c:v>Jan-May 2020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1D34-42FC-A38C-F15D3C13F48E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D34-42FC-A38C-F15D3C13F48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1D34-42FC-A38C-F15D3C13F48E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1D34-42FC-A38C-F15D3C13F48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D34-42FC-A38C-F15D3C13F48E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D34-42FC-A38C-F15D3C13F48E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D34-42FC-A38C-F15D3C13F48E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 lvl="0">
                    <a:defRPr sz="9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D34-42FC-A38C-F15D3C13F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'16a'!$E$20:$E$23</c:f>
              <c:numCache>
                <c:formatCode>#,##0.0_);[Red]\(#,##0.0\)</c:formatCode>
                <c:ptCount val="4"/>
                <c:pt idx="0">
                  <c:v>3145.0286862137405</c:v>
                </c:pt>
                <c:pt idx="1">
                  <c:v>335.82864374705275</c:v>
                </c:pt>
                <c:pt idx="2">
                  <c:v>418.4308344566864</c:v>
                </c:pt>
                <c:pt idx="3">
                  <c:v>2390.7692080100014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D34-42FC-A38C-F15D3C13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141752"/>
        <c:axId val="2120977597"/>
      </c:barChart>
      <c:catAx>
        <c:axId val="167614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900" b="0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2120977597"/>
        <c:crosses val="autoZero"/>
        <c:auto val="1"/>
        <c:lblAlgn val="ctr"/>
        <c:lblOffset val="100"/>
        <c:noMultiLvlLbl val="1"/>
      </c:catAx>
      <c:valAx>
        <c:axId val="21209775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9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sz="900" b="0" i="0">
                    <a:solidFill>
                      <a:srgbClr val="000000"/>
                    </a:solidFill>
                    <a:latin typeface="Arial"/>
                  </a:rPr>
                  <a:t>in million US$</a:t>
                </a:r>
              </a:p>
            </c:rich>
          </c:tx>
          <c:layout>
            <c:manualLayout>
              <c:xMode val="edge"/>
              <c:yMode val="edge"/>
              <c:x val="2.5906691438851041E-2"/>
              <c:y val="0.40944976302422631"/>
            </c:manualLayout>
          </c:layout>
          <c:overlay val="0"/>
        </c:title>
        <c:numFmt formatCode="#,##0.0_);[Red]\(#,##0.0\)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sz="800" b="1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1676141752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32809047745436315"/>
          <c:y val="0.92805826205177577"/>
        </c:manualLayout>
      </c:layout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374815755321548"/>
          <c:y val="0.12336013116470676"/>
          <c:w val="0.8475900682151446"/>
          <c:h val="0.80402587471841613"/>
        </c:manualLayout>
      </c:layout>
      <c:barChart>
        <c:barDir val="col"/>
        <c:grouping val="clustered"/>
        <c:varyColors val="1"/>
        <c:ser>
          <c:idx val="0"/>
          <c:order val="0"/>
          <c:tx>
            <c:v>April- May 2010</c:v>
          </c:tx>
          <c:spPr>
            <a:solidFill>
              <a:srgbClr val="CCCC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118C-43C9-9FB1-7C15A62DE5A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118C-43C9-9FB1-7C15A62DE5AE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118C-43C9-9FB1-7C15A62DE5AE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8C-43C9-9FB1-7C15A62DE5AE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18C-43C9-9FB1-7C15A62DE5AE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18C-43C9-9FB1-7C15A62DE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'17a'!$C$7:$C$10</c:f>
              <c:numCache>
                <c:formatCode>#,##0.0_);[Red]\(#,##0.0\)</c:formatCode>
                <c:ptCount val="4"/>
                <c:pt idx="0">
                  <c:v>185946.2411774119</c:v>
                </c:pt>
                <c:pt idx="1">
                  <c:v>36540.286480457318</c:v>
                </c:pt>
                <c:pt idx="2">
                  <c:v>12695.702359168758</c:v>
                </c:pt>
                <c:pt idx="3">
                  <c:v>136710.25233778582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18C-43C9-9FB1-7C15A62DE5AE}"/>
            </c:ext>
          </c:extLst>
        </c:ser>
        <c:ser>
          <c:idx val="1"/>
          <c:order val="1"/>
          <c:tx>
            <c:v>April-May 2011</c:v>
          </c:tx>
          <c:spPr>
            <a:solidFill>
              <a:srgbClr val="FFFF0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118C-43C9-9FB1-7C15A62DE5AE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18C-43C9-9FB1-7C15A62DE5A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118C-43C9-9FB1-7C15A62DE5AE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118C-43C9-9FB1-7C15A62DE5A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18C-43C9-9FB1-7C15A62DE5AE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18C-43C9-9FB1-7C15A62DE5AE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18C-43C9-9FB1-7C15A62DE5AE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 lvl="0">
                    <a:defRPr sz="800" b="1" i="0">
                      <a:solidFill>
                        <a:srgbClr val="000000"/>
                      </a:solidFill>
                      <a:latin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18C-43C9-9FB1-7C15A62DE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'17a'!$H$7:$H$10</c:f>
              <c:numCache>
                <c:formatCode>#,##0.0_);[Red]\(#,##0.0\)</c:formatCode>
                <c:ptCount val="4"/>
                <c:pt idx="0">
                  <c:v>62775.846549862203</c:v>
                </c:pt>
                <c:pt idx="1">
                  <c:v>2107.0899702553784</c:v>
                </c:pt>
                <c:pt idx="2">
                  <c:v>9603.1010291000821</c:v>
                </c:pt>
                <c:pt idx="3">
                  <c:v>51065.655550506744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18C-43C9-9FB1-7C15A62D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41633"/>
        <c:axId val="87335136"/>
      </c:barChart>
      <c:catAx>
        <c:axId val="10563416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87335136"/>
        <c:crosses val="autoZero"/>
        <c:auto val="1"/>
        <c:lblAlgn val="ctr"/>
        <c:lblOffset val="100"/>
        <c:noMultiLvlLbl val="1"/>
      </c:catAx>
      <c:valAx>
        <c:axId val="8733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Arial"/>
                  </a:defRPr>
                </a:pPr>
                <a:r>
                  <a:rPr sz="1000" b="1" i="0">
                    <a:solidFill>
                      <a:srgbClr val="000000"/>
                    </a:solidFill>
                    <a:latin typeface="Arial"/>
                  </a:rPr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1863670191743E-3"/>
              <c:y val="0.40595035191262996"/>
            </c:manualLayout>
          </c:layout>
          <c:overlay val="0"/>
        </c:title>
        <c:numFmt formatCode="#,##0.0_);[Red]\(#,##0.0\)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1056341633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74679174438084384"/>
          <c:y val="0.22898079153343759"/>
        </c:manualLayout>
      </c:layout>
      <c:overlay val="0"/>
      <c:txPr>
        <a:bodyPr/>
        <a:lstStyle/>
        <a:p>
          <a:pPr lvl="0">
            <a:defRPr sz="300" b="1" i="0">
              <a:solidFill>
                <a:srgbClr val="000000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</xdr:colOff>
      <xdr:row>11</xdr:row>
      <xdr:rowOff>152400</xdr:rowOff>
    </xdr:from>
    <xdr:ext cx="7439025" cy="4000500"/>
    <xdr:graphicFrame macro="">
      <xdr:nvGraphicFramePr>
        <xdr:cNvPr id="804255846" name="Chart 1">
          <a:extLst>
            <a:ext uri="{FF2B5EF4-FFF2-40B4-BE49-F238E27FC236}">
              <a16:creationId xmlns:a16="http://schemas.microsoft.com/office/drawing/2014/main" id="{00000000-0008-0000-0B00-000066F8E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32</xdr:col>
      <xdr:colOff>0</xdr:colOff>
      <xdr:row>35</xdr:row>
      <xdr:rowOff>0</xdr:rowOff>
    </xdr:from>
    <xdr:ext cx="5838825" cy="4419600"/>
    <xdr:graphicFrame macro="">
      <xdr:nvGraphicFramePr>
        <xdr:cNvPr id="1160855154" name="Chart 2">
          <a:extLst>
            <a:ext uri="{FF2B5EF4-FFF2-40B4-BE49-F238E27FC236}">
              <a16:creationId xmlns:a16="http://schemas.microsoft.com/office/drawing/2014/main" id="{00000000-0008-0000-0B00-0000723E3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95250</xdr:colOff>
      <xdr:row>31</xdr:row>
      <xdr:rowOff>28575</xdr:rowOff>
    </xdr:from>
    <xdr:ext cx="7515225" cy="4286250"/>
    <xdr:graphicFrame macro="">
      <xdr:nvGraphicFramePr>
        <xdr:cNvPr id="422864100" name="Chart 3">
          <a:extLst>
            <a:ext uri="{FF2B5EF4-FFF2-40B4-BE49-F238E27FC236}">
              <a16:creationId xmlns:a16="http://schemas.microsoft.com/office/drawing/2014/main" id="{00000000-0008-0000-0B00-0000E4643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13</xdr:col>
      <xdr:colOff>409575</xdr:colOff>
      <xdr:row>31</xdr:row>
      <xdr:rowOff>85725</xdr:rowOff>
    </xdr:from>
    <xdr:ext cx="6200775" cy="561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250375" y="3503775"/>
          <a:ext cx="6191250" cy="5524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FIGURE 10B Balance of Payments FDI for the period January to May:</a:t>
          </a:r>
          <a:endParaRPr sz="10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2018 and 2019</a:t>
          </a:r>
          <a:endParaRPr sz="10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86</xdr:row>
      <xdr:rowOff>0</xdr:rowOff>
    </xdr:from>
    <xdr:ext cx="7191375" cy="4467225"/>
    <xdr:graphicFrame macro="">
      <xdr:nvGraphicFramePr>
        <xdr:cNvPr id="1537292723" name="Chart 4">
          <a:extLst>
            <a:ext uri="{FF2B5EF4-FFF2-40B4-BE49-F238E27FC236}">
              <a16:creationId xmlns:a16="http://schemas.microsoft.com/office/drawing/2014/main" id="{00000000-0008-0000-0C00-0000B339A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0"/>
  <sheetViews>
    <sheetView tabSelected="1" workbookViewId="0">
      <selection sqref="A1:N1"/>
    </sheetView>
  </sheetViews>
  <sheetFormatPr defaultColWidth="12.5703125" defaultRowHeight="15" customHeight="1" x14ac:dyDescent="0.2"/>
  <cols>
    <col min="1" max="2" width="11.7109375" customWidth="1"/>
    <col min="3" max="10" width="12.7109375" customWidth="1"/>
    <col min="11" max="11" width="14.85546875" customWidth="1"/>
    <col min="12" max="14" width="12.7109375" customWidth="1"/>
  </cols>
  <sheetData>
    <row r="1" spans="1:14" ht="15.75" customHeight="1" x14ac:dyDescent="0.2">
      <c r="A1" s="356" t="s">
        <v>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5.75" customHeight="1" x14ac:dyDescent="0.2">
      <c r="A2" s="356" t="s">
        <v>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5.75" customHeight="1" x14ac:dyDescent="0.2">
      <c r="A3" s="356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 customHeight="1" x14ac:dyDescent="0.2">
      <c r="A4" s="3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customHeight="1" x14ac:dyDescent="0.2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 t="s">
        <v>15</v>
      </c>
      <c r="M5" s="8" t="s">
        <v>16</v>
      </c>
      <c r="N5" s="9" t="s">
        <v>17</v>
      </c>
    </row>
    <row r="6" spans="1:14" ht="15.75" customHeight="1" x14ac:dyDescent="0.2">
      <c r="A6" s="358">
        <v>1996</v>
      </c>
      <c r="B6" s="11" t="s">
        <v>18</v>
      </c>
      <c r="C6" s="12"/>
      <c r="D6" s="13">
        <v>13160</v>
      </c>
      <c r="E6" s="13"/>
      <c r="F6" s="13">
        <v>270</v>
      </c>
      <c r="G6" s="13"/>
      <c r="H6" s="13"/>
      <c r="I6" s="13">
        <v>6900</v>
      </c>
      <c r="J6" s="13"/>
      <c r="K6" s="13">
        <v>1990</v>
      </c>
      <c r="L6" s="13"/>
      <c r="M6" s="13"/>
      <c r="N6" s="14">
        <f t="shared" ref="N6:N9" si="0">SUM(C6:L6)</f>
        <v>22320</v>
      </c>
    </row>
    <row r="7" spans="1:14" ht="15.75" customHeight="1" x14ac:dyDescent="0.2">
      <c r="A7" s="359"/>
      <c r="B7" s="15" t="s">
        <v>19</v>
      </c>
      <c r="C7" s="16"/>
      <c r="D7" s="17">
        <v>25130</v>
      </c>
      <c r="E7" s="17"/>
      <c r="F7" s="17">
        <v>2460</v>
      </c>
      <c r="G7" s="17"/>
      <c r="H7" s="17"/>
      <c r="I7" s="17">
        <v>3090</v>
      </c>
      <c r="J7" s="17"/>
      <c r="K7" s="17">
        <v>530</v>
      </c>
      <c r="L7" s="17"/>
      <c r="M7" s="17"/>
      <c r="N7" s="18">
        <f t="shared" si="0"/>
        <v>31210</v>
      </c>
    </row>
    <row r="8" spans="1:14" ht="15.75" customHeight="1" x14ac:dyDescent="0.2">
      <c r="A8" s="359"/>
      <c r="B8" s="15" t="s">
        <v>20</v>
      </c>
      <c r="C8" s="16"/>
      <c r="D8" s="17">
        <v>5270</v>
      </c>
      <c r="E8" s="17"/>
      <c r="F8" s="17">
        <v>250</v>
      </c>
      <c r="G8" s="17"/>
      <c r="H8" s="17"/>
      <c r="I8" s="17">
        <v>3410</v>
      </c>
      <c r="J8" s="17"/>
      <c r="K8" s="17">
        <v>3790</v>
      </c>
      <c r="L8" s="17"/>
      <c r="M8" s="17"/>
      <c r="N8" s="18">
        <f t="shared" si="0"/>
        <v>12720</v>
      </c>
    </row>
    <row r="9" spans="1:14" ht="15.75" customHeight="1" x14ac:dyDescent="0.2">
      <c r="A9" s="359"/>
      <c r="B9" s="15" t="s">
        <v>21</v>
      </c>
      <c r="C9" s="16"/>
      <c r="D9" s="17">
        <v>29590</v>
      </c>
      <c r="E9" s="17"/>
      <c r="F9" s="17">
        <v>170</v>
      </c>
      <c r="G9" s="17"/>
      <c r="H9" s="17"/>
      <c r="I9" s="17">
        <v>2290</v>
      </c>
      <c r="J9" s="17"/>
      <c r="K9" s="17">
        <v>3140</v>
      </c>
      <c r="L9" s="17"/>
      <c r="M9" s="17"/>
      <c r="N9" s="18">
        <f t="shared" si="0"/>
        <v>35190</v>
      </c>
    </row>
    <row r="10" spans="1:14" ht="15.75" customHeight="1" x14ac:dyDescent="0.2">
      <c r="A10" s="360" t="s">
        <v>17</v>
      </c>
      <c r="B10" s="361"/>
      <c r="C10" s="19"/>
      <c r="D10" s="20">
        <f>SUM(D6:D9)</f>
        <v>73150</v>
      </c>
      <c r="E10" s="20"/>
      <c r="F10" s="20">
        <f>SUM(F6:F9)</f>
        <v>3150</v>
      </c>
      <c r="G10" s="20"/>
      <c r="H10" s="20"/>
      <c r="I10" s="20">
        <f>SUM(I6:I9)</f>
        <v>15690</v>
      </c>
      <c r="J10" s="20"/>
      <c r="K10" s="20">
        <f>SUM(K6:K9)</f>
        <v>9450</v>
      </c>
      <c r="L10" s="20"/>
      <c r="M10" s="20"/>
      <c r="N10" s="21">
        <f>SUM(N6:N9)</f>
        <v>101440</v>
      </c>
    </row>
    <row r="11" spans="1:14" ht="15.75" customHeight="1" x14ac:dyDescent="0.2">
      <c r="A11" s="358">
        <v>1997</v>
      </c>
      <c r="B11" s="11" t="s">
        <v>18</v>
      </c>
      <c r="C11" s="12"/>
      <c r="D11" s="13">
        <v>35110</v>
      </c>
      <c r="E11" s="13"/>
      <c r="F11" s="13">
        <v>500</v>
      </c>
      <c r="G11" s="13"/>
      <c r="H11" s="13"/>
      <c r="I11" s="13">
        <v>5280</v>
      </c>
      <c r="J11" s="13"/>
      <c r="K11" s="13">
        <v>340</v>
      </c>
      <c r="L11" s="13"/>
      <c r="M11" s="13"/>
      <c r="N11" s="14">
        <f t="shared" ref="N11:N14" si="1">SUM(C11:L11)</f>
        <v>41230</v>
      </c>
    </row>
    <row r="12" spans="1:14" ht="15.75" customHeight="1" x14ac:dyDescent="0.2">
      <c r="A12" s="359"/>
      <c r="B12" s="15" t="s">
        <v>19</v>
      </c>
      <c r="C12" s="16"/>
      <c r="D12" s="17">
        <v>18780</v>
      </c>
      <c r="E12" s="17"/>
      <c r="F12" s="17">
        <v>0</v>
      </c>
      <c r="G12" s="17"/>
      <c r="H12" s="17"/>
      <c r="I12" s="17">
        <v>10580</v>
      </c>
      <c r="J12" s="17"/>
      <c r="K12" s="17">
        <v>370</v>
      </c>
      <c r="L12" s="17"/>
      <c r="M12" s="17"/>
      <c r="N12" s="18">
        <f t="shared" si="1"/>
        <v>29730</v>
      </c>
    </row>
    <row r="13" spans="1:14" ht="15.75" customHeight="1" x14ac:dyDescent="0.2">
      <c r="A13" s="359"/>
      <c r="B13" s="15" t="s">
        <v>20</v>
      </c>
      <c r="C13" s="16"/>
      <c r="D13" s="17">
        <v>112050</v>
      </c>
      <c r="E13" s="17"/>
      <c r="F13" s="17">
        <v>390</v>
      </c>
      <c r="G13" s="17"/>
      <c r="H13" s="17"/>
      <c r="I13" s="17">
        <v>8230</v>
      </c>
      <c r="J13" s="17"/>
      <c r="K13" s="17">
        <v>30</v>
      </c>
      <c r="L13" s="17"/>
      <c r="M13" s="17"/>
      <c r="N13" s="18">
        <f t="shared" si="1"/>
        <v>120700</v>
      </c>
    </row>
    <row r="14" spans="1:14" ht="15.75" customHeight="1" x14ac:dyDescent="0.2">
      <c r="A14" s="359"/>
      <c r="B14" s="15" t="s">
        <v>21</v>
      </c>
      <c r="C14" s="16"/>
      <c r="D14" s="17">
        <v>18510</v>
      </c>
      <c r="E14" s="17"/>
      <c r="F14" s="17">
        <v>50</v>
      </c>
      <c r="G14" s="17"/>
      <c r="H14" s="17"/>
      <c r="I14" s="17">
        <v>28420</v>
      </c>
      <c r="J14" s="17"/>
      <c r="K14" s="17">
        <v>2420</v>
      </c>
      <c r="L14" s="17"/>
      <c r="M14" s="17"/>
      <c r="N14" s="18">
        <f t="shared" si="1"/>
        <v>49400</v>
      </c>
    </row>
    <row r="15" spans="1:14" ht="15.75" customHeight="1" x14ac:dyDescent="0.2">
      <c r="A15" s="360" t="s">
        <v>17</v>
      </c>
      <c r="B15" s="361"/>
      <c r="C15" s="19"/>
      <c r="D15" s="20">
        <f>SUM(D11:D14)</f>
        <v>184450</v>
      </c>
      <c r="E15" s="20"/>
      <c r="F15" s="20">
        <f>SUM(F11:F14)</f>
        <v>940</v>
      </c>
      <c r="G15" s="20"/>
      <c r="H15" s="20"/>
      <c r="I15" s="20">
        <f>SUM(I11:I14)</f>
        <v>52510</v>
      </c>
      <c r="J15" s="20"/>
      <c r="K15" s="20">
        <f>SUM(K11:K14)</f>
        <v>3160</v>
      </c>
      <c r="L15" s="20"/>
      <c r="M15" s="20"/>
      <c r="N15" s="21">
        <f>SUM(N11:N14)</f>
        <v>241060</v>
      </c>
    </row>
    <row r="16" spans="1:14" ht="15.75" customHeight="1" x14ac:dyDescent="0.2">
      <c r="A16" s="358">
        <v>1998</v>
      </c>
      <c r="B16" s="11" t="s">
        <v>18</v>
      </c>
      <c r="C16" s="12"/>
      <c r="D16" s="13">
        <v>62400</v>
      </c>
      <c r="E16" s="13"/>
      <c r="F16" s="13">
        <v>100</v>
      </c>
      <c r="G16" s="13"/>
      <c r="H16" s="13"/>
      <c r="I16" s="13">
        <v>16100.000000000002</v>
      </c>
      <c r="J16" s="13"/>
      <c r="K16" s="13">
        <v>200</v>
      </c>
      <c r="L16" s="13"/>
      <c r="M16" s="13"/>
      <c r="N16" s="14">
        <f t="shared" ref="N16:N19" si="2">SUM(C16:L16)</f>
        <v>78800</v>
      </c>
    </row>
    <row r="17" spans="1:14" ht="15.75" customHeight="1" x14ac:dyDescent="0.2">
      <c r="A17" s="359"/>
      <c r="B17" s="15" t="s">
        <v>19</v>
      </c>
      <c r="C17" s="16"/>
      <c r="D17" s="17">
        <v>19900</v>
      </c>
      <c r="E17" s="17"/>
      <c r="F17" s="17">
        <v>300</v>
      </c>
      <c r="G17" s="17"/>
      <c r="H17" s="17"/>
      <c r="I17" s="17">
        <v>20700</v>
      </c>
      <c r="J17" s="17"/>
      <c r="K17" s="17">
        <v>3000</v>
      </c>
      <c r="L17" s="17"/>
      <c r="M17" s="17"/>
      <c r="N17" s="18">
        <f t="shared" si="2"/>
        <v>43900</v>
      </c>
    </row>
    <row r="18" spans="1:14" ht="15.75" customHeight="1" x14ac:dyDescent="0.2">
      <c r="A18" s="359"/>
      <c r="B18" s="15" t="s">
        <v>20</v>
      </c>
      <c r="C18" s="16"/>
      <c r="D18" s="17">
        <v>4800</v>
      </c>
      <c r="E18" s="17"/>
      <c r="F18" s="17">
        <v>100</v>
      </c>
      <c r="G18" s="17"/>
      <c r="H18" s="17"/>
      <c r="I18" s="17">
        <v>1700</v>
      </c>
      <c r="J18" s="17"/>
      <c r="K18" s="17">
        <v>0</v>
      </c>
      <c r="L18" s="17"/>
      <c r="M18" s="17"/>
      <c r="N18" s="18">
        <f t="shared" si="2"/>
        <v>6600</v>
      </c>
    </row>
    <row r="19" spans="1:14" ht="15.75" customHeight="1" x14ac:dyDescent="0.2">
      <c r="A19" s="359"/>
      <c r="B19" s="15" t="s">
        <v>21</v>
      </c>
      <c r="C19" s="16"/>
      <c r="D19" s="17">
        <v>32400</v>
      </c>
      <c r="E19" s="17"/>
      <c r="F19" s="17">
        <v>0</v>
      </c>
      <c r="G19" s="17"/>
      <c r="H19" s="17"/>
      <c r="I19" s="17">
        <v>6900</v>
      </c>
      <c r="J19" s="17"/>
      <c r="K19" s="17">
        <v>200</v>
      </c>
      <c r="L19" s="17"/>
      <c r="M19" s="17"/>
      <c r="N19" s="18">
        <f t="shared" si="2"/>
        <v>39500</v>
      </c>
    </row>
    <row r="20" spans="1:14" ht="15.75" customHeight="1" x14ac:dyDescent="0.2">
      <c r="A20" s="360" t="s">
        <v>17</v>
      </c>
      <c r="B20" s="361"/>
      <c r="C20" s="19"/>
      <c r="D20" s="20">
        <f>SUM(D16:D19)</f>
        <v>119500</v>
      </c>
      <c r="E20" s="20"/>
      <c r="F20" s="20">
        <f>SUM(F16:F19)</f>
        <v>500</v>
      </c>
      <c r="G20" s="20"/>
      <c r="H20" s="20"/>
      <c r="I20" s="20">
        <f>SUM(I16:I19)</f>
        <v>45400</v>
      </c>
      <c r="J20" s="20"/>
      <c r="K20" s="20">
        <f>SUM(K16:K19)</f>
        <v>3400</v>
      </c>
      <c r="L20" s="20"/>
      <c r="M20" s="20"/>
      <c r="N20" s="21">
        <f>SUM(N16:N19)</f>
        <v>168800</v>
      </c>
    </row>
    <row r="21" spans="1:14" ht="15.75" customHeight="1" x14ac:dyDescent="0.2">
      <c r="A21" s="358">
        <v>1999</v>
      </c>
      <c r="B21" s="15" t="s">
        <v>18</v>
      </c>
      <c r="C21" s="16"/>
      <c r="D21" s="17">
        <v>12800</v>
      </c>
      <c r="E21" s="17"/>
      <c r="F21" s="17">
        <v>300</v>
      </c>
      <c r="G21" s="17"/>
      <c r="H21" s="17"/>
      <c r="I21" s="17">
        <v>2900</v>
      </c>
      <c r="J21" s="17"/>
      <c r="K21" s="17">
        <v>2300</v>
      </c>
      <c r="L21" s="17"/>
      <c r="M21" s="17"/>
      <c r="N21" s="18">
        <f t="shared" ref="N21:N24" si="3">SUM(C21:L21)</f>
        <v>18300</v>
      </c>
    </row>
    <row r="22" spans="1:14" ht="15.75" customHeight="1" x14ac:dyDescent="0.2">
      <c r="A22" s="359"/>
      <c r="B22" s="15" t="s">
        <v>19</v>
      </c>
      <c r="C22" s="16"/>
      <c r="D22" s="17">
        <v>49900</v>
      </c>
      <c r="E22" s="17"/>
      <c r="F22" s="17">
        <v>100</v>
      </c>
      <c r="G22" s="17"/>
      <c r="H22" s="17"/>
      <c r="I22" s="17">
        <v>10600</v>
      </c>
      <c r="J22" s="17"/>
      <c r="K22" s="17">
        <v>400</v>
      </c>
      <c r="L22" s="17"/>
      <c r="M22" s="17"/>
      <c r="N22" s="18">
        <f t="shared" si="3"/>
        <v>61000</v>
      </c>
    </row>
    <row r="23" spans="1:14" ht="15.75" customHeight="1" x14ac:dyDescent="0.2">
      <c r="A23" s="359"/>
      <c r="B23" s="15" t="s">
        <v>20</v>
      </c>
      <c r="C23" s="16"/>
      <c r="D23" s="17">
        <v>1600</v>
      </c>
      <c r="E23" s="17"/>
      <c r="F23" s="17">
        <v>700</v>
      </c>
      <c r="G23" s="17"/>
      <c r="H23" s="17"/>
      <c r="I23" s="17">
        <v>5600</v>
      </c>
      <c r="J23" s="17"/>
      <c r="K23" s="17">
        <v>0</v>
      </c>
      <c r="L23" s="17"/>
      <c r="M23" s="17"/>
      <c r="N23" s="18">
        <f t="shared" si="3"/>
        <v>7900</v>
      </c>
    </row>
    <row r="24" spans="1:14" ht="15.75" customHeight="1" x14ac:dyDescent="0.2">
      <c r="A24" s="359"/>
      <c r="B24" s="15" t="s">
        <v>21</v>
      </c>
      <c r="C24" s="16"/>
      <c r="D24" s="17">
        <v>6300</v>
      </c>
      <c r="E24" s="17"/>
      <c r="F24" s="17">
        <v>0</v>
      </c>
      <c r="G24" s="17"/>
      <c r="H24" s="17"/>
      <c r="I24" s="17">
        <v>12900</v>
      </c>
      <c r="J24" s="17"/>
      <c r="K24" s="17">
        <v>100</v>
      </c>
      <c r="L24" s="17"/>
      <c r="M24" s="17"/>
      <c r="N24" s="18">
        <f t="shared" si="3"/>
        <v>19300</v>
      </c>
    </row>
    <row r="25" spans="1:14" ht="15.75" customHeight="1" x14ac:dyDescent="0.2">
      <c r="A25" s="360" t="s">
        <v>17</v>
      </c>
      <c r="B25" s="361"/>
      <c r="C25" s="19"/>
      <c r="D25" s="20">
        <f>SUM(D21:D24)</f>
        <v>70600</v>
      </c>
      <c r="E25" s="20"/>
      <c r="F25" s="20">
        <f>SUM(F21:F24)</f>
        <v>1100</v>
      </c>
      <c r="G25" s="20"/>
      <c r="H25" s="20"/>
      <c r="I25" s="20">
        <f>SUM(I21:I24)</f>
        <v>32000</v>
      </c>
      <c r="J25" s="20"/>
      <c r="K25" s="20">
        <f>SUM(K21:K24)</f>
        <v>2800</v>
      </c>
      <c r="L25" s="20"/>
      <c r="M25" s="20"/>
      <c r="N25" s="21">
        <f>SUM(N21:N24)</f>
        <v>106500</v>
      </c>
    </row>
    <row r="26" spans="1:14" ht="15.75" customHeight="1" x14ac:dyDescent="0.2">
      <c r="A26" s="358">
        <v>2000</v>
      </c>
      <c r="B26" s="11" t="s">
        <v>18</v>
      </c>
      <c r="C26" s="12"/>
      <c r="D26" s="13">
        <v>2600</v>
      </c>
      <c r="E26" s="13"/>
      <c r="F26" s="13">
        <v>300</v>
      </c>
      <c r="G26" s="13"/>
      <c r="H26" s="13"/>
      <c r="I26" s="13">
        <v>6300</v>
      </c>
      <c r="J26" s="13"/>
      <c r="K26" s="13">
        <v>900</v>
      </c>
      <c r="L26" s="13"/>
      <c r="M26" s="13"/>
      <c r="N26" s="14">
        <f t="shared" ref="N26:N29" si="4">SUM(C26:L26)</f>
        <v>10100</v>
      </c>
    </row>
    <row r="27" spans="1:14" ht="15.75" customHeight="1" x14ac:dyDescent="0.2">
      <c r="A27" s="359"/>
      <c r="B27" s="15" t="s">
        <v>19</v>
      </c>
      <c r="C27" s="16"/>
      <c r="D27" s="17">
        <v>1800</v>
      </c>
      <c r="E27" s="17"/>
      <c r="F27" s="17">
        <v>800</v>
      </c>
      <c r="G27" s="17"/>
      <c r="H27" s="17"/>
      <c r="I27" s="17">
        <v>18600</v>
      </c>
      <c r="J27" s="17"/>
      <c r="K27" s="17">
        <v>700</v>
      </c>
      <c r="L27" s="17"/>
      <c r="M27" s="17"/>
      <c r="N27" s="18">
        <f t="shared" si="4"/>
        <v>21900</v>
      </c>
    </row>
    <row r="28" spans="1:14" ht="15.75" customHeight="1" x14ac:dyDescent="0.2">
      <c r="A28" s="359"/>
      <c r="B28" s="15" t="s">
        <v>20</v>
      </c>
      <c r="C28" s="16"/>
      <c r="D28" s="17">
        <v>6700</v>
      </c>
      <c r="E28" s="17"/>
      <c r="F28" s="17">
        <v>500</v>
      </c>
      <c r="G28" s="17"/>
      <c r="H28" s="17"/>
      <c r="I28" s="17">
        <v>28400</v>
      </c>
      <c r="J28" s="17"/>
      <c r="K28" s="17">
        <v>100</v>
      </c>
      <c r="L28" s="17"/>
      <c r="M28" s="17"/>
      <c r="N28" s="18">
        <f t="shared" si="4"/>
        <v>35700</v>
      </c>
    </row>
    <row r="29" spans="1:14" ht="15.75" customHeight="1" x14ac:dyDescent="0.2">
      <c r="A29" s="359"/>
      <c r="B29" s="15" t="s">
        <v>21</v>
      </c>
      <c r="C29" s="16"/>
      <c r="D29" s="17">
        <v>4500</v>
      </c>
      <c r="E29" s="17"/>
      <c r="F29" s="17">
        <v>100</v>
      </c>
      <c r="G29" s="17"/>
      <c r="H29" s="17"/>
      <c r="I29" s="17">
        <v>7800</v>
      </c>
      <c r="J29" s="17"/>
      <c r="K29" s="17">
        <v>200</v>
      </c>
      <c r="L29" s="17"/>
      <c r="M29" s="17"/>
      <c r="N29" s="18">
        <f t="shared" si="4"/>
        <v>12600</v>
      </c>
    </row>
    <row r="30" spans="1:14" ht="15.75" customHeight="1" x14ac:dyDescent="0.2">
      <c r="A30" s="360" t="s">
        <v>17</v>
      </c>
      <c r="B30" s="361"/>
      <c r="C30" s="19"/>
      <c r="D30" s="20">
        <f>SUM(D26:D29)</f>
        <v>15600</v>
      </c>
      <c r="E30" s="20"/>
      <c r="F30" s="20">
        <f>SUM(F26:F29)</f>
        <v>1700</v>
      </c>
      <c r="G30" s="20"/>
      <c r="H30" s="20"/>
      <c r="I30" s="20">
        <f>SUM(I26:I29)</f>
        <v>61100</v>
      </c>
      <c r="J30" s="20"/>
      <c r="K30" s="20">
        <f>SUM(K26:K29)</f>
        <v>1900</v>
      </c>
      <c r="L30" s="20"/>
      <c r="M30" s="20"/>
      <c r="N30" s="21">
        <f>SUM(N26:N29)</f>
        <v>80300</v>
      </c>
    </row>
    <row r="31" spans="1:14" ht="15.75" customHeight="1" x14ac:dyDescent="0.2">
      <c r="A31" s="358">
        <v>2001</v>
      </c>
      <c r="B31" s="11" t="s">
        <v>18</v>
      </c>
      <c r="C31" s="12"/>
      <c r="D31" s="13">
        <v>1100</v>
      </c>
      <c r="E31" s="13"/>
      <c r="F31" s="13">
        <v>120</v>
      </c>
      <c r="G31" s="13"/>
      <c r="H31" s="13"/>
      <c r="I31" s="13">
        <v>13000</v>
      </c>
      <c r="J31" s="13"/>
      <c r="K31" s="13">
        <v>30</v>
      </c>
      <c r="L31" s="13"/>
      <c r="M31" s="13"/>
      <c r="N31" s="14">
        <f t="shared" ref="N31:N34" si="5">SUM(C31:L31)</f>
        <v>14250</v>
      </c>
    </row>
    <row r="32" spans="1:14" ht="15.75" customHeight="1" x14ac:dyDescent="0.2">
      <c r="A32" s="359"/>
      <c r="B32" s="15" t="s">
        <v>19</v>
      </c>
      <c r="C32" s="16"/>
      <c r="D32" s="17">
        <v>4800</v>
      </c>
      <c r="E32" s="17"/>
      <c r="F32" s="17">
        <v>20</v>
      </c>
      <c r="G32" s="17"/>
      <c r="H32" s="17"/>
      <c r="I32" s="17">
        <v>2100</v>
      </c>
      <c r="J32" s="17"/>
      <c r="K32" s="17">
        <v>5.2</v>
      </c>
      <c r="L32" s="17"/>
      <c r="M32" s="17"/>
      <c r="N32" s="18">
        <f t="shared" si="5"/>
        <v>6925.2</v>
      </c>
    </row>
    <row r="33" spans="1:14" ht="15.75" customHeight="1" x14ac:dyDescent="0.2">
      <c r="A33" s="359"/>
      <c r="B33" s="15" t="s">
        <v>20</v>
      </c>
      <c r="C33" s="16"/>
      <c r="D33" s="17">
        <v>17600</v>
      </c>
      <c r="E33" s="17"/>
      <c r="F33" s="17">
        <v>130</v>
      </c>
      <c r="G33" s="17"/>
      <c r="H33" s="17"/>
      <c r="I33" s="17">
        <v>7000</v>
      </c>
      <c r="J33" s="17"/>
      <c r="K33" s="17">
        <v>200</v>
      </c>
      <c r="L33" s="17"/>
      <c r="M33" s="17"/>
      <c r="N33" s="18">
        <f t="shared" si="5"/>
        <v>24930</v>
      </c>
    </row>
    <row r="34" spans="1:14" ht="15.75" customHeight="1" x14ac:dyDescent="0.2">
      <c r="A34" s="359"/>
      <c r="B34" s="15" t="s">
        <v>21</v>
      </c>
      <c r="C34" s="16"/>
      <c r="D34" s="17">
        <v>5500</v>
      </c>
      <c r="E34" s="17"/>
      <c r="F34" s="17">
        <v>0.1</v>
      </c>
      <c r="G34" s="17"/>
      <c r="H34" s="17"/>
      <c r="I34" s="17">
        <v>6300</v>
      </c>
      <c r="J34" s="17"/>
      <c r="K34" s="17">
        <v>70</v>
      </c>
      <c r="L34" s="17"/>
      <c r="M34" s="17"/>
      <c r="N34" s="18">
        <f t="shared" si="5"/>
        <v>11870.1</v>
      </c>
    </row>
    <row r="35" spans="1:14" ht="15.75" customHeight="1" x14ac:dyDescent="0.2">
      <c r="A35" s="360" t="s">
        <v>17</v>
      </c>
      <c r="B35" s="361"/>
      <c r="C35" s="19"/>
      <c r="D35" s="20">
        <f>SUM(D31:D34)</f>
        <v>29000</v>
      </c>
      <c r="E35" s="20"/>
      <c r="F35" s="20">
        <f>SUM(F31:F34)</f>
        <v>270.10000000000002</v>
      </c>
      <c r="G35" s="20"/>
      <c r="H35" s="20"/>
      <c r="I35" s="20">
        <f>SUM(I31:I34)</f>
        <v>28400</v>
      </c>
      <c r="J35" s="20"/>
      <c r="K35" s="20">
        <f>SUM(K31:K34)</f>
        <v>305.2</v>
      </c>
      <c r="L35" s="20"/>
      <c r="M35" s="20"/>
      <c r="N35" s="21">
        <f>SUM(N31:N34)</f>
        <v>57975.299999999996</v>
      </c>
    </row>
    <row r="36" spans="1:14" ht="15.75" customHeight="1" x14ac:dyDescent="0.2">
      <c r="A36" s="358">
        <v>2002</v>
      </c>
      <c r="B36" s="11" t="s">
        <v>18</v>
      </c>
      <c r="C36" s="12"/>
      <c r="D36" s="13">
        <v>2100</v>
      </c>
      <c r="E36" s="13"/>
      <c r="F36" s="13">
        <v>64</v>
      </c>
      <c r="G36" s="13"/>
      <c r="H36" s="13"/>
      <c r="I36" s="13">
        <v>2800</v>
      </c>
      <c r="J36" s="13"/>
      <c r="K36" s="13">
        <v>63</v>
      </c>
      <c r="L36" s="13"/>
      <c r="M36" s="13"/>
      <c r="N36" s="14">
        <f t="shared" ref="N36:N39" si="6">SUM(C36:L36)</f>
        <v>5027</v>
      </c>
    </row>
    <row r="37" spans="1:14" ht="15.75" customHeight="1" x14ac:dyDescent="0.2">
      <c r="A37" s="359"/>
      <c r="B37" s="15" t="s">
        <v>19</v>
      </c>
      <c r="C37" s="16"/>
      <c r="D37" s="17">
        <v>2400</v>
      </c>
      <c r="E37" s="17"/>
      <c r="F37" s="17">
        <v>13600</v>
      </c>
      <c r="G37" s="17"/>
      <c r="H37" s="17"/>
      <c r="I37" s="17">
        <v>10100</v>
      </c>
      <c r="J37" s="17"/>
      <c r="K37" s="17">
        <v>211</v>
      </c>
      <c r="L37" s="17"/>
      <c r="M37" s="17"/>
      <c r="N37" s="18">
        <f t="shared" si="6"/>
        <v>26311</v>
      </c>
    </row>
    <row r="38" spans="1:14" ht="15.75" customHeight="1" x14ac:dyDescent="0.2">
      <c r="A38" s="359"/>
      <c r="B38" s="15" t="s">
        <v>20</v>
      </c>
      <c r="C38" s="16"/>
      <c r="D38" s="17">
        <v>610</v>
      </c>
      <c r="E38" s="17"/>
      <c r="F38" s="17">
        <v>0.5</v>
      </c>
      <c r="G38" s="17"/>
      <c r="H38" s="17"/>
      <c r="I38" s="17">
        <v>4000</v>
      </c>
      <c r="J38" s="17"/>
      <c r="K38" s="17">
        <v>122</v>
      </c>
      <c r="L38" s="17"/>
      <c r="M38" s="17"/>
      <c r="N38" s="18">
        <f t="shared" si="6"/>
        <v>4732.5</v>
      </c>
    </row>
    <row r="39" spans="1:14" ht="15.75" customHeight="1" x14ac:dyDescent="0.2">
      <c r="A39" s="359"/>
      <c r="B39" s="15" t="s">
        <v>21</v>
      </c>
      <c r="C39" s="16"/>
      <c r="D39" s="17">
        <v>3700</v>
      </c>
      <c r="E39" s="17"/>
      <c r="F39" s="17">
        <v>50</v>
      </c>
      <c r="G39" s="17"/>
      <c r="H39" s="17"/>
      <c r="I39" s="17">
        <v>5920</v>
      </c>
      <c r="J39" s="17"/>
      <c r="K39" s="17">
        <v>350</v>
      </c>
      <c r="L39" s="17"/>
      <c r="M39" s="17"/>
      <c r="N39" s="18">
        <f t="shared" si="6"/>
        <v>10020</v>
      </c>
    </row>
    <row r="40" spans="1:14" ht="15.75" customHeight="1" x14ac:dyDescent="0.2">
      <c r="A40" s="360" t="s">
        <v>17</v>
      </c>
      <c r="B40" s="361"/>
      <c r="C40" s="19"/>
      <c r="D40" s="20">
        <f>SUM(D36:D39)</f>
        <v>8810</v>
      </c>
      <c r="E40" s="20"/>
      <c r="F40" s="20">
        <f>SUM(F36:F39)</f>
        <v>13714.5</v>
      </c>
      <c r="G40" s="20"/>
      <c r="H40" s="20"/>
      <c r="I40" s="20">
        <f>SUM(I36:I39)</f>
        <v>22820</v>
      </c>
      <c r="J40" s="20"/>
      <c r="K40" s="20">
        <f>SUM(K36:K39)</f>
        <v>746</v>
      </c>
      <c r="L40" s="20"/>
      <c r="M40" s="20"/>
      <c r="N40" s="21">
        <f>SUM(N36:N39)</f>
        <v>46090.5</v>
      </c>
    </row>
    <row r="41" spans="1:14" ht="15.75" customHeight="1" x14ac:dyDescent="0.2">
      <c r="A41" s="358">
        <v>2003</v>
      </c>
      <c r="B41" s="11" t="s">
        <v>18</v>
      </c>
      <c r="C41" s="12"/>
      <c r="D41" s="13">
        <v>2654.4963081300002</v>
      </c>
      <c r="E41" s="13"/>
      <c r="F41" s="13">
        <v>10.5</v>
      </c>
      <c r="G41" s="13"/>
      <c r="H41" s="13"/>
      <c r="I41" s="13">
        <v>3468.6677635799997</v>
      </c>
      <c r="J41" s="13"/>
      <c r="K41" s="13">
        <v>178.96805923231167</v>
      </c>
      <c r="L41" s="13"/>
      <c r="M41" s="13"/>
      <c r="N41" s="14">
        <f t="shared" ref="N41:N44" si="7">SUM(C41:L41)</f>
        <v>6312.632130942312</v>
      </c>
    </row>
    <row r="42" spans="1:14" ht="15.75" customHeight="1" x14ac:dyDescent="0.2">
      <c r="A42" s="359"/>
      <c r="B42" s="15" t="s">
        <v>19</v>
      </c>
      <c r="C42" s="16"/>
      <c r="D42" s="17">
        <v>723.39855940999996</v>
      </c>
      <c r="E42" s="17"/>
      <c r="F42" s="17">
        <v>354.01159099999995</v>
      </c>
      <c r="G42" s="17"/>
      <c r="H42" s="17"/>
      <c r="I42" s="17">
        <v>5917.8261474800001</v>
      </c>
      <c r="J42" s="17"/>
      <c r="K42" s="17">
        <v>57.603947651259695</v>
      </c>
      <c r="L42" s="17"/>
      <c r="M42" s="17"/>
      <c r="N42" s="18">
        <f t="shared" si="7"/>
        <v>7052.8402455412597</v>
      </c>
    </row>
    <row r="43" spans="1:14" ht="15.75" customHeight="1" x14ac:dyDescent="0.2">
      <c r="A43" s="359"/>
      <c r="B43" s="15" t="s">
        <v>20</v>
      </c>
      <c r="C43" s="16"/>
      <c r="D43" s="17">
        <v>1993.0020723403002</v>
      </c>
      <c r="E43" s="17"/>
      <c r="F43" s="17">
        <v>9.240000000000002</v>
      </c>
      <c r="G43" s="17"/>
      <c r="H43" s="17"/>
      <c r="I43" s="17">
        <v>4394.1752964049001</v>
      </c>
      <c r="J43" s="17"/>
      <c r="K43" s="17">
        <v>99.760943396226423</v>
      </c>
      <c r="L43" s="17"/>
      <c r="M43" s="17"/>
      <c r="N43" s="18">
        <f t="shared" si="7"/>
        <v>6496.1783121414264</v>
      </c>
    </row>
    <row r="44" spans="1:14" ht="15.75" customHeight="1" x14ac:dyDescent="0.2">
      <c r="A44" s="359"/>
      <c r="B44" s="15" t="s">
        <v>21</v>
      </c>
      <c r="C44" s="16"/>
      <c r="D44" s="17">
        <v>2977.5736402999996</v>
      </c>
      <c r="E44" s="17"/>
      <c r="F44" s="17">
        <v>0</v>
      </c>
      <c r="G44" s="17"/>
      <c r="H44" s="17"/>
      <c r="I44" s="17">
        <v>11142.138600356537</v>
      </c>
      <c r="J44" s="17"/>
      <c r="K44" s="17">
        <v>28.979227999999999</v>
      </c>
      <c r="L44" s="17"/>
      <c r="M44" s="17"/>
      <c r="N44" s="18">
        <f t="shared" si="7"/>
        <v>14148.691468656536</v>
      </c>
    </row>
    <row r="45" spans="1:14" ht="15.75" customHeight="1" x14ac:dyDescent="0.2">
      <c r="A45" s="360" t="s">
        <v>17</v>
      </c>
      <c r="B45" s="361"/>
      <c r="C45" s="19"/>
      <c r="D45" s="20">
        <f>SUM(D41:D44)</f>
        <v>8348.4705801802993</v>
      </c>
      <c r="E45" s="20"/>
      <c r="F45" s="20">
        <f>SUM(F41:F44)</f>
        <v>373.75159099999996</v>
      </c>
      <c r="G45" s="20"/>
      <c r="H45" s="20"/>
      <c r="I45" s="20">
        <f>SUM(I41:I44)</f>
        <v>24922.807807821438</v>
      </c>
      <c r="J45" s="20"/>
      <c r="K45" s="20">
        <f>SUM(K41:K44)</f>
        <v>365.31217827979776</v>
      </c>
      <c r="L45" s="20"/>
      <c r="M45" s="20"/>
      <c r="N45" s="21">
        <f>SUM(N41:N44)</f>
        <v>34010.342157281535</v>
      </c>
    </row>
    <row r="46" spans="1:14" ht="15.75" customHeight="1" x14ac:dyDescent="0.2">
      <c r="A46" s="358">
        <v>2004</v>
      </c>
      <c r="B46" s="11" t="s">
        <v>18</v>
      </c>
      <c r="C46" s="12"/>
      <c r="D46" s="13">
        <v>97280.04</v>
      </c>
      <c r="E46" s="13"/>
      <c r="F46" s="13">
        <v>379.89420000000001</v>
      </c>
      <c r="G46" s="13"/>
      <c r="H46" s="13"/>
      <c r="I46" s="13">
        <v>20876.426761326296</v>
      </c>
      <c r="J46" s="13"/>
      <c r="K46" s="13">
        <v>17.178639999999998</v>
      </c>
      <c r="L46" s="13"/>
      <c r="M46" s="13"/>
      <c r="N46" s="14">
        <f t="shared" ref="N46:N49" si="8">SUM(C46:L46)</f>
        <v>118553.53960132628</v>
      </c>
    </row>
    <row r="47" spans="1:14" ht="15.75" customHeight="1" x14ac:dyDescent="0.2">
      <c r="A47" s="359"/>
      <c r="B47" s="15" t="s">
        <v>19</v>
      </c>
      <c r="C47" s="16"/>
      <c r="D47" s="17">
        <v>401.01086854999994</v>
      </c>
      <c r="E47" s="17"/>
      <c r="F47" s="17">
        <v>1581.30098</v>
      </c>
      <c r="G47" s="17"/>
      <c r="H47" s="17"/>
      <c r="I47" s="17">
        <v>4762.1039216400004</v>
      </c>
      <c r="J47" s="17"/>
      <c r="K47" s="17">
        <v>1254.4989142249999</v>
      </c>
      <c r="L47" s="17"/>
      <c r="M47" s="17"/>
      <c r="N47" s="18">
        <f t="shared" si="8"/>
        <v>7998.914684415</v>
      </c>
    </row>
    <row r="48" spans="1:14" ht="15.75" customHeight="1" x14ac:dyDescent="0.2">
      <c r="A48" s="359"/>
      <c r="B48" s="15" t="s">
        <v>20</v>
      </c>
      <c r="C48" s="16"/>
      <c r="D48" s="17">
        <v>4237.5641852900008</v>
      </c>
      <c r="E48" s="17"/>
      <c r="F48" s="17">
        <v>79.375990008000002</v>
      </c>
      <c r="G48" s="17"/>
      <c r="H48" s="17"/>
      <c r="I48" s="17">
        <v>2649.3596278175496</v>
      </c>
      <c r="J48" s="17"/>
      <c r="K48" s="17">
        <v>261.13615000000004</v>
      </c>
      <c r="L48" s="17"/>
      <c r="M48" s="17"/>
      <c r="N48" s="18">
        <f t="shared" si="8"/>
        <v>7227.4359531155515</v>
      </c>
    </row>
    <row r="49" spans="1:14" ht="15.75" customHeight="1" x14ac:dyDescent="0.2">
      <c r="A49" s="359"/>
      <c r="B49" s="15" t="s">
        <v>21</v>
      </c>
      <c r="C49" s="16"/>
      <c r="D49" s="17">
        <v>25970.3</v>
      </c>
      <c r="E49" s="17"/>
      <c r="F49" s="17">
        <v>114.059664</v>
      </c>
      <c r="G49" s="17"/>
      <c r="H49" s="17"/>
      <c r="I49" s="17">
        <v>13248.894575718501</v>
      </c>
      <c r="J49" s="17"/>
      <c r="K49" s="17">
        <v>782.02959999999996</v>
      </c>
      <c r="L49" s="17"/>
      <c r="M49" s="17"/>
      <c r="N49" s="18">
        <f t="shared" si="8"/>
        <v>40115.283839718504</v>
      </c>
    </row>
    <row r="50" spans="1:14" ht="15.75" customHeight="1" x14ac:dyDescent="0.2">
      <c r="A50" s="360" t="s">
        <v>17</v>
      </c>
      <c r="B50" s="361"/>
      <c r="C50" s="19"/>
      <c r="D50" s="20">
        <f>SUM(D46:D49)</f>
        <v>127888.91505384</v>
      </c>
      <c r="E50" s="20"/>
      <c r="F50" s="20">
        <f>SUM(F46:F49)</f>
        <v>2154.630834008</v>
      </c>
      <c r="G50" s="20"/>
      <c r="H50" s="20"/>
      <c r="I50" s="20">
        <f>SUM(I46:I49)</f>
        <v>41536.784886502348</v>
      </c>
      <c r="J50" s="20"/>
      <c r="K50" s="20">
        <f>SUM(K46:K49)</f>
        <v>2314.8433042249999</v>
      </c>
      <c r="L50" s="20"/>
      <c r="M50" s="20"/>
      <c r="N50" s="21">
        <f>SUM(N46:N49)</f>
        <v>173895.17407857534</v>
      </c>
    </row>
    <row r="51" spans="1:14" ht="15.75" customHeight="1" x14ac:dyDescent="0.2">
      <c r="A51" s="358">
        <v>2005</v>
      </c>
      <c r="B51" s="11" t="s">
        <v>18</v>
      </c>
      <c r="C51" s="12"/>
      <c r="D51" s="13">
        <v>19115.089454590001</v>
      </c>
      <c r="E51" s="13"/>
      <c r="F51" s="13">
        <v>31.61892958</v>
      </c>
      <c r="G51" s="13"/>
      <c r="H51" s="13"/>
      <c r="I51" s="13">
        <v>11991.177623817197</v>
      </c>
      <c r="J51" s="13"/>
      <c r="K51" s="13">
        <v>367.34500000000003</v>
      </c>
      <c r="L51" s="13"/>
      <c r="M51" s="13"/>
      <c r="N51" s="14">
        <f t="shared" ref="N51:N54" si="9">SUM(C51:L51)</f>
        <v>31505.231007987197</v>
      </c>
    </row>
    <row r="52" spans="1:14" ht="15.75" customHeight="1" x14ac:dyDescent="0.2">
      <c r="A52" s="359"/>
      <c r="B52" s="15" t="s">
        <v>19</v>
      </c>
      <c r="C52" s="16"/>
      <c r="D52" s="17">
        <v>5792.9765651000007</v>
      </c>
      <c r="E52" s="17"/>
      <c r="F52" s="17">
        <v>95.366599999999991</v>
      </c>
      <c r="G52" s="17"/>
      <c r="H52" s="17"/>
      <c r="I52" s="17">
        <v>5857.0945096112009</v>
      </c>
      <c r="J52" s="17"/>
      <c r="K52" s="17">
        <v>1.5</v>
      </c>
      <c r="L52" s="17"/>
      <c r="M52" s="17"/>
      <c r="N52" s="18">
        <f t="shared" si="9"/>
        <v>11746.937674711202</v>
      </c>
    </row>
    <row r="53" spans="1:14" ht="15.75" customHeight="1" x14ac:dyDescent="0.2">
      <c r="A53" s="359"/>
      <c r="B53" s="15" t="s">
        <v>20</v>
      </c>
      <c r="C53" s="16"/>
      <c r="D53" s="17">
        <v>6064.5069196200002</v>
      </c>
      <c r="E53" s="17"/>
      <c r="F53" s="17">
        <v>54.8202</v>
      </c>
      <c r="G53" s="17"/>
      <c r="H53" s="17"/>
      <c r="I53" s="17">
        <v>9717.8490688323036</v>
      </c>
      <c r="J53" s="17"/>
      <c r="K53" s="17">
        <v>366.14535093288157</v>
      </c>
      <c r="L53" s="17"/>
      <c r="M53" s="17"/>
      <c r="N53" s="18">
        <f t="shared" si="9"/>
        <v>16203.321539385186</v>
      </c>
    </row>
    <row r="54" spans="1:14" ht="15.75" customHeight="1" x14ac:dyDescent="0.2">
      <c r="A54" s="359"/>
      <c r="B54" s="15" t="s">
        <v>21</v>
      </c>
      <c r="C54" s="16"/>
      <c r="D54" s="17">
        <v>12824.334651339997</v>
      </c>
      <c r="E54" s="17"/>
      <c r="F54" s="17">
        <v>1147.174585</v>
      </c>
      <c r="G54" s="17"/>
      <c r="H54" s="17"/>
      <c r="I54" s="17">
        <v>22276.09831002499</v>
      </c>
      <c r="J54" s="17"/>
      <c r="K54" s="17">
        <v>103.69437551476655</v>
      </c>
      <c r="L54" s="17"/>
      <c r="M54" s="17"/>
      <c r="N54" s="18">
        <f t="shared" si="9"/>
        <v>36351.301921879756</v>
      </c>
    </row>
    <row r="55" spans="1:14" ht="15.75" customHeight="1" x14ac:dyDescent="0.2">
      <c r="A55" s="360" t="s">
        <v>17</v>
      </c>
      <c r="B55" s="361"/>
      <c r="C55" s="19"/>
      <c r="D55" s="20">
        <f>SUM(D51:D54)</f>
        <v>43796.90759065</v>
      </c>
      <c r="E55" s="20"/>
      <c r="F55" s="20">
        <f>SUM(F51:F54)</f>
        <v>1328.9803145799999</v>
      </c>
      <c r="G55" s="20"/>
      <c r="H55" s="20"/>
      <c r="I55" s="20">
        <f>SUM(I51:I54)</f>
        <v>49842.219512285694</v>
      </c>
      <c r="J55" s="20"/>
      <c r="K55" s="20">
        <f>SUM(K51:K54)</f>
        <v>838.68472644764813</v>
      </c>
      <c r="L55" s="20"/>
      <c r="M55" s="20"/>
      <c r="N55" s="21">
        <f>SUM(N51:N54)</f>
        <v>95806.792143963336</v>
      </c>
    </row>
    <row r="56" spans="1:14" ht="15.75" customHeight="1" x14ac:dyDescent="0.2">
      <c r="A56" s="358">
        <v>2006</v>
      </c>
      <c r="B56" s="11" t="s">
        <v>18</v>
      </c>
      <c r="C56" s="12"/>
      <c r="D56" s="13">
        <v>2413.4526775400004</v>
      </c>
      <c r="E56" s="13"/>
      <c r="F56" s="13">
        <v>901.18998999999997</v>
      </c>
      <c r="G56" s="13"/>
      <c r="H56" s="13"/>
      <c r="I56" s="13">
        <v>8829.6971850289992</v>
      </c>
      <c r="J56" s="13"/>
      <c r="K56" s="13">
        <v>51385.761698623741</v>
      </c>
      <c r="L56" s="13"/>
      <c r="M56" s="13"/>
      <c r="N56" s="14">
        <f t="shared" ref="N56:N59" si="10">SUM(C56:L56)</f>
        <v>63530.10155119274</v>
      </c>
    </row>
    <row r="57" spans="1:14" ht="15.75" customHeight="1" x14ac:dyDescent="0.2">
      <c r="A57" s="359"/>
      <c r="B57" s="15" t="s">
        <v>19</v>
      </c>
      <c r="C57" s="16"/>
      <c r="D57" s="17">
        <v>24033.594557669992</v>
      </c>
      <c r="E57" s="17"/>
      <c r="F57" s="17">
        <v>3360.3137999999999</v>
      </c>
      <c r="G57" s="17"/>
      <c r="H57" s="17"/>
      <c r="I57" s="17">
        <v>8575.7824689379995</v>
      </c>
      <c r="J57" s="17"/>
      <c r="K57" s="17">
        <v>16718.015415060669</v>
      </c>
      <c r="L57" s="17"/>
      <c r="M57" s="17"/>
      <c r="N57" s="18">
        <f t="shared" si="10"/>
        <v>52687.70624166866</v>
      </c>
    </row>
    <row r="58" spans="1:14" ht="15.75" customHeight="1" x14ac:dyDescent="0.2">
      <c r="A58" s="359"/>
      <c r="B58" s="15" t="s">
        <v>20</v>
      </c>
      <c r="C58" s="16"/>
      <c r="D58" s="17">
        <v>6813.8270175899997</v>
      </c>
      <c r="E58" s="17"/>
      <c r="F58" s="17">
        <v>3543.0507949999997</v>
      </c>
      <c r="G58" s="17"/>
      <c r="H58" s="17"/>
      <c r="I58" s="17">
        <v>21661.794516156002</v>
      </c>
      <c r="J58" s="17"/>
      <c r="K58" s="17">
        <v>312.30183872736575</v>
      </c>
      <c r="L58" s="17"/>
      <c r="M58" s="17"/>
      <c r="N58" s="18">
        <f t="shared" si="10"/>
        <v>32330.974167473367</v>
      </c>
    </row>
    <row r="59" spans="1:14" ht="15.75" customHeight="1" x14ac:dyDescent="0.2">
      <c r="A59" s="359"/>
      <c r="B59" s="15" t="s">
        <v>21</v>
      </c>
      <c r="C59" s="16"/>
      <c r="D59" s="17">
        <v>3296.1441166099994</v>
      </c>
      <c r="E59" s="17"/>
      <c r="F59" s="17">
        <v>278.56024000000002</v>
      </c>
      <c r="G59" s="17"/>
      <c r="H59" s="17"/>
      <c r="I59" s="17">
        <v>13270.716619129797</v>
      </c>
      <c r="J59" s="17"/>
      <c r="K59" s="17">
        <v>485.58451269643427</v>
      </c>
      <c r="L59" s="17"/>
      <c r="M59" s="17"/>
      <c r="N59" s="18">
        <f t="shared" si="10"/>
        <v>17331.005488436229</v>
      </c>
    </row>
    <row r="60" spans="1:14" ht="15.75" customHeight="1" x14ac:dyDescent="0.2">
      <c r="A60" s="360" t="s">
        <v>17</v>
      </c>
      <c r="B60" s="361"/>
      <c r="C60" s="19"/>
      <c r="D60" s="20">
        <f>SUM(D56:D59)</f>
        <v>36557.018369409991</v>
      </c>
      <c r="E60" s="20"/>
      <c r="F60" s="20">
        <f>SUM(F56:F59)</f>
        <v>8083.1148249999997</v>
      </c>
      <c r="G60" s="20"/>
      <c r="H60" s="20"/>
      <c r="I60" s="20">
        <f>SUM(I56:I59)</f>
        <v>52337.990789252792</v>
      </c>
      <c r="J60" s="20"/>
      <c r="K60" s="20">
        <f>SUM(K56:K59)</f>
        <v>68901.663465108213</v>
      </c>
      <c r="L60" s="20"/>
      <c r="M60" s="20"/>
      <c r="N60" s="21">
        <f>SUM(N56:N59)</f>
        <v>165879.78744877098</v>
      </c>
    </row>
    <row r="61" spans="1:14" ht="15.75" customHeight="1" x14ac:dyDescent="0.2">
      <c r="A61" s="362" t="s">
        <v>22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</row>
    <row r="62" spans="1:14" ht="15.75" customHeight="1" x14ac:dyDescent="0.2">
      <c r="A62" s="23" t="s">
        <v>23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</row>
    <row r="63" spans="1:14" ht="15.75" customHeight="1" x14ac:dyDescent="0.2">
      <c r="A63" s="27" t="s">
        <v>24</v>
      </c>
      <c r="B63" s="28"/>
      <c r="C63" s="28"/>
      <c r="D63" s="28"/>
      <c r="E63" s="28"/>
      <c r="F63" s="28"/>
      <c r="G63" s="28"/>
      <c r="H63" s="28"/>
      <c r="I63" s="28"/>
      <c r="J63" s="28"/>
      <c r="K63" s="1"/>
      <c r="L63" s="1"/>
      <c r="M63" s="1"/>
      <c r="N63" s="1"/>
    </row>
    <row r="64" spans="1:14" ht="15.75" customHeight="1" x14ac:dyDescent="0.2">
      <c r="A64" s="22" t="s">
        <v>25</v>
      </c>
      <c r="B64" s="29"/>
      <c r="C64" s="29"/>
      <c r="D64" s="29"/>
      <c r="E64" s="29"/>
      <c r="F64" s="29"/>
      <c r="G64" s="29"/>
      <c r="H64" s="29"/>
      <c r="I64" s="29"/>
      <c r="J64" s="29"/>
      <c r="K64" s="1"/>
      <c r="L64" s="1"/>
      <c r="M64" s="1"/>
      <c r="N64" s="1"/>
    </row>
    <row r="65" spans="1:14" ht="15.75" customHeight="1" x14ac:dyDescent="0.2">
      <c r="A65" s="22" t="s">
        <v>26</v>
      </c>
      <c r="B65" s="29"/>
      <c r="C65" s="29"/>
      <c r="D65" s="29"/>
      <c r="E65" s="29"/>
      <c r="F65" s="29"/>
      <c r="G65" s="29"/>
      <c r="H65" s="29"/>
      <c r="I65" s="29"/>
      <c r="J65" s="29"/>
      <c r="K65" s="1"/>
      <c r="L65" s="1"/>
      <c r="M65" s="1"/>
      <c r="N65" s="1"/>
    </row>
    <row r="66" spans="1:14" ht="15.75" customHeight="1" x14ac:dyDescent="0.2">
      <c r="A66" s="22" t="s">
        <v>27</v>
      </c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30"/>
      <c r="N66" s="30"/>
    </row>
    <row r="67" spans="1:14" ht="15.75" customHeight="1" x14ac:dyDescent="0.2">
      <c r="A67" s="362" t="s">
        <v>28</v>
      </c>
      <c r="B67" s="357"/>
      <c r="C67" s="357"/>
      <c r="D67" s="357"/>
      <c r="E67" s="357"/>
      <c r="F67" s="357"/>
      <c r="G67" s="357"/>
      <c r="H67" s="357"/>
      <c r="I67" s="357"/>
      <c r="J67" s="357"/>
      <c r="K67" s="28"/>
      <c r="L67" s="28"/>
      <c r="M67" s="28"/>
      <c r="N67" s="28"/>
    </row>
    <row r="68" spans="1:14" ht="15.75" customHeight="1" x14ac:dyDescent="0.2">
      <c r="A68" s="362" t="s">
        <v>29</v>
      </c>
      <c r="B68" s="357"/>
      <c r="C68" s="357"/>
      <c r="D68" s="357"/>
      <c r="E68" s="357"/>
      <c r="F68" s="357"/>
      <c r="G68" s="357"/>
      <c r="H68" s="357"/>
      <c r="I68" s="357"/>
      <c r="J68" s="357"/>
      <c r="K68" s="28"/>
      <c r="L68" s="28"/>
      <c r="M68" s="28"/>
      <c r="N68" s="28"/>
    </row>
    <row r="69" spans="1:14" ht="15.75" customHeight="1" x14ac:dyDescent="0.2">
      <c r="A69" s="363" t="s">
        <v>30</v>
      </c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5"/>
    </row>
    <row r="70" spans="1:14" ht="15.75" customHeight="1" x14ac:dyDescent="0.2">
      <c r="A70" s="366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8"/>
    </row>
    <row r="71" spans="1:14" ht="15.75" customHeight="1" x14ac:dyDescent="0.2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 customHeight="1" x14ac:dyDescent="0.2">
      <c r="A72" s="31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 customHeight="1" x14ac:dyDescent="0.2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 customHeight="1" x14ac:dyDescent="0.2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 customHeight="1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 customHeight="1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 customHeight="1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 customHeight="1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 customHeight="1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customHeight="1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 customHeight="1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customHeight="1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customHeight="1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 customHeight="1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 customHeight="1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customHeight="1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customHeight="1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 customHeight="1" x14ac:dyDescent="0.2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 customHeight="1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 customHeight="1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 customHeight="1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 customHeight="1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 customHeight="1" x14ac:dyDescent="0.2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 customHeight="1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customHeight="1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 customHeight="1" x14ac:dyDescent="0.2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 customHeight="1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 customHeight="1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 customHeight="1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 customHeight="1" x14ac:dyDescent="0.2">
      <c r="A120" s="31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 customHeight="1" x14ac:dyDescent="0.2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 customHeight="1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 customHeight="1" x14ac:dyDescent="0.2">
      <c r="A123" s="31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 customHeight="1" x14ac:dyDescent="0.2">
      <c r="A124" s="3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 customHeight="1" x14ac:dyDescent="0.2">
      <c r="A125" s="31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 customHeight="1" x14ac:dyDescent="0.2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 customHeight="1" x14ac:dyDescent="0.2">
      <c r="A127" s="31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 customHeight="1" x14ac:dyDescent="0.2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 customHeight="1" x14ac:dyDescent="0.2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 customHeight="1" x14ac:dyDescent="0.2">
      <c r="A130" s="31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 customHeight="1" x14ac:dyDescent="0.2">
      <c r="A131" s="31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 customHeight="1" x14ac:dyDescent="0.2">
      <c r="A132" s="31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customHeight="1" x14ac:dyDescent="0.2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customHeight="1" x14ac:dyDescent="0.2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customHeight="1" x14ac:dyDescent="0.2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customHeight="1" x14ac:dyDescent="0.2">
      <c r="A136" s="31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 customHeight="1" x14ac:dyDescent="0.2">
      <c r="A137" s="31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 customHeight="1" x14ac:dyDescent="0.2">
      <c r="A138" s="31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 customHeight="1" x14ac:dyDescent="0.2">
      <c r="A139" s="31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 customHeight="1" x14ac:dyDescent="0.2">
      <c r="A140" s="31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customHeight="1" x14ac:dyDescent="0.2">
      <c r="A141" s="31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 customHeight="1" x14ac:dyDescent="0.2">
      <c r="A142" s="31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 customHeight="1" x14ac:dyDescent="0.2">
      <c r="A143" s="31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 customHeight="1" x14ac:dyDescent="0.2">
      <c r="A144" s="31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 customHeight="1" x14ac:dyDescent="0.2">
      <c r="A145" s="31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 customHeight="1" x14ac:dyDescent="0.2">
      <c r="A146" s="31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 customHeight="1" x14ac:dyDescent="0.2">
      <c r="A147" s="31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 customHeight="1" x14ac:dyDescent="0.2">
      <c r="A148" s="31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 customHeight="1" x14ac:dyDescent="0.2">
      <c r="A149" s="31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 customHeight="1" x14ac:dyDescent="0.2">
      <c r="A150" s="31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 customHeight="1" x14ac:dyDescent="0.2">
      <c r="A151" s="31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 customHeight="1" x14ac:dyDescent="0.2">
      <c r="A152" s="31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 customHeight="1" x14ac:dyDescent="0.2">
      <c r="A153" s="31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 customHeight="1" x14ac:dyDescent="0.2">
      <c r="A154" s="31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 customHeight="1" x14ac:dyDescent="0.2">
      <c r="A155" s="31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customHeight="1" x14ac:dyDescent="0.2">
      <c r="A156" s="31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customHeight="1" x14ac:dyDescent="0.2">
      <c r="A157" s="31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 customHeight="1" x14ac:dyDescent="0.2">
      <c r="A158" s="31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 customHeight="1" x14ac:dyDescent="0.2">
      <c r="A159" s="31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 customHeight="1" x14ac:dyDescent="0.2">
      <c r="A160" s="31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customHeight="1" x14ac:dyDescent="0.2">
      <c r="A161" s="31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customHeight="1" x14ac:dyDescent="0.2">
      <c r="A162" s="31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 customHeight="1" x14ac:dyDescent="0.2">
      <c r="A163" s="31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 customHeight="1" x14ac:dyDescent="0.2">
      <c r="A164" s="31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 customHeight="1" x14ac:dyDescent="0.2">
      <c r="A165" s="31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 customHeight="1" x14ac:dyDescent="0.2">
      <c r="A166" s="31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 customHeight="1" x14ac:dyDescent="0.2">
      <c r="A167" s="31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 customHeight="1" x14ac:dyDescent="0.2">
      <c r="A168" s="31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 customHeight="1" x14ac:dyDescent="0.2">
      <c r="A169" s="31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 customHeight="1" x14ac:dyDescent="0.2">
      <c r="A170" s="31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 customHeight="1" x14ac:dyDescent="0.2">
      <c r="A171" s="31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 customHeight="1" x14ac:dyDescent="0.2">
      <c r="A172" s="31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 customHeight="1" x14ac:dyDescent="0.2">
      <c r="A173" s="31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 customHeight="1" x14ac:dyDescent="0.2">
      <c r="A174" s="31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 customHeight="1" x14ac:dyDescent="0.2">
      <c r="A175" s="31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 customHeight="1" x14ac:dyDescent="0.2">
      <c r="A176" s="31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customHeight="1" x14ac:dyDescent="0.2">
      <c r="A177" s="31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 customHeight="1" x14ac:dyDescent="0.2">
      <c r="A178" s="31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 customHeight="1" x14ac:dyDescent="0.2">
      <c r="A179" s="31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 customHeight="1" x14ac:dyDescent="0.2">
      <c r="A180" s="31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 customHeight="1" x14ac:dyDescent="0.2">
      <c r="A181" s="31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 customHeight="1" x14ac:dyDescent="0.2">
      <c r="A182" s="31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 customHeight="1" x14ac:dyDescent="0.2">
      <c r="A183" s="31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 customHeight="1" x14ac:dyDescent="0.2">
      <c r="A184" s="31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 customHeight="1" x14ac:dyDescent="0.2">
      <c r="A185" s="31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 customHeight="1" x14ac:dyDescent="0.2">
      <c r="A186" s="31"/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 customHeight="1" x14ac:dyDescent="0.2">
      <c r="A187" s="31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 customHeight="1" x14ac:dyDescent="0.2">
      <c r="A188" s="31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 customHeight="1" x14ac:dyDescent="0.2">
      <c r="A189" s="31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 customHeight="1" x14ac:dyDescent="0.2">
      <c r="A190" s="31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 customHeight="1" x14ac:dyDescent="0.2">
      <c r="A191" s="31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 customHeight="1" x14ac:dyDescent="0.2">
      <c r="A192" s="31"/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 customHeight="1" x14ac:dyDescent="0.2">
      <c r="A193" s="31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 customHeight="1" x14ac:dyDescent="0.2">
      <c r="A194" s="31"/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 customHeight="1" x14ac:dyDescent="0.2">
      <c r="A195" s="31"/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customHeight="1" x14ac:dyDescent="0.2">
      <c r="A196" s="31"/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 customHeight="1" x14ac:dyDescent="0.2">
      <c r="A197" s="31"/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 customHeight="1" x14ac:dyDescent="0.2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 customHeight="1" x14ac:dyDescent="0.2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 customHeight="1" x14ac:dyDescent="0.2">
      <c r="A200" s="31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 customHeight="1" x14ac:dyDescent="0.2">
      <c r="A201" s="31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 customHeight="1" x14ac:dyDescent="0.2">
      <c r="A202" s="31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 customHeight="1" x14ac:dyDescent="0.2">
      <c r="A203" s="31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 customHeight="1" x14ac:dyDescent="0.2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 customHeight="1" x14ac:dyDescent="0.2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 customHeight="1" x14ac:dyDescent="0.2">
      <c r="A206" s="31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 customHeight="1" x14ac:dyDescent="0.2">
      <c r="A207" s="31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 customHeight="1" x14ac:dyDescent="0.2">
      <c r="A208" s="31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 customHeight="1" x14ac:dyDescent="0.2">
      <c r="A209" s="31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 customHeight="1" x14ac:dyDescent="0.2">
      <c r="A210" s="31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 customHeight="1" x14ac:dyDescent="0.2">
      <c r="A211" s="3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 customHeight="1" x14ac:dyDescent="0.2">
      <c r="A212" s="31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 customHeight="1" x14ac:dyDescent="0.2">
      <c r="A213" s="31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 customHeight="1" x14ac:dyDescent="0.2">
      <c r="A214" s="31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 customHeight="1" x14ac:dyDescent="0.2">
      <c r="A215" s="31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 customHeight="1" x14ac:dyDescent="0.2">
      <c r="A216" s="31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 customHeight="1" x14ac:dyDescent="0.2">
      <c r="A217" s="31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 customHeight="1" x14ac:dyDescent="0.2">
      <c r="A218" s="31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 customHeight="1" x14ac:dyDescent="0.2">
      <c r="A219" s="31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 customHeight="1" x14ac:dyDescent="0.2">
      <c r="A220" s="31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 customHeight="1" x14ac:dyDescent="0.2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 customHeight="1" x14ac:dyDescent="0.2">
      <c r="A222" s="31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5.75" customHeight="1" x14ac:dyDescent="0.2">
      <c r="A223" s="31"/>
      <c r="B223" s="31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ht="15.75" customHeight="1" x14ac:dyDescent="0.2">
      <c r="A224" s="3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5.75" customHeight="1" x14ac:dyDescent="0.2">
      <c r="A225" s="31"/>
      <c r="B225" s="31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5.75" customHeight="1" x14ac:dyDescent="0.2">
      <c r="A226" s="31"/>
      <c r="B226" s="31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ht="15.75" customHeight="1" x14ac:dyDescent="0.2">
      <c r="A227" s="31"/>
      <c r="B227" s="31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ht="15.75" customHeight="1" x14ac:dyDescent="0.2">
      <c r="A228" s="31"/>
      <c r="B228" s="31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1:14" ht="15.75" customHeight="1" x14ac:dyDescent="0.2">
      <c r="A229" s="31"/>
      <c r="B229" s="31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1:14" ht="15.75" customHeight="1" x14ac:dyDescent="0.2">
      <c r="A230" s="31"/>
      <c r="B230" s="31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1:14" ht="15.75" customHeight="1" x14ac:dyDescent="0.2">
      <c r="A231" s="31"/>
      <c r="B231" s="31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5.75" customHeight="1" x14ac:dyDescent="0.2">
      <c r="A232" s="31"/>
      <c r="B232" s="31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5.75" customHeight="1" x14ac:dyDescent="0.2">
      <c r="A233" s="31"/>
      <c r="B233" s="31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5.75" customHeight="1" x14ac:dyDescent="0.2">
      <c r="A234" s="31"/>
      <c r="B234" s="31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.75" customHeight="1" x14ac:dyDescent="0.2">
      <c r="A235" s="31"/>
      <c r="B235" s="31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5.75" customHeight="1" x14ac:dyDescent="0.2">
      <c r="A236" s="31"/>
      <c r="B236" s="31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ht="15.75" customHeight="1" x14ac:dyDescent="0.2">
      <c r="A237" s="3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5.75" customHeight="1" x14ac:dyDescent="0.2">
      <c r="A238" s="31"/>
      <c r="B238" s="3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1:14" ht="15.75" customHeight="1" x14ac:dyDescent="0.2">
      <c r="A239" s="31"/>
      <c r="B239" s="31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5.75" customHeight="1" x14ac:dyDescent="0.2">
      <c r="A240" s="31"/>
      <c r="B240" s="31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5.75" customHeight="1" x14ac:dyDescent="0.2">
      <c r="A241" s="31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5.75" customHeight="1" x14ac:dyDescent="0.2">
      <c r="A242" s="31"/>
      <c r="B242" s="3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5.75" customHeight="1" x14ac:dyDescent="0.2">
      <c r="A243" s="31"/>
      <c r="B243" s="31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5.75" customHeight="1" x14ac:dyDescent="0.2">
      <c r="A244" s="31"/>
      <c r="B244" s="31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.75" customHeight="1" x14ac:dyDescent="0.2">
      <c r="A245" s="31"/>
      <c r="B245" s="31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5.75" customHeight="1" x14ac:dyDescent="0.2">
      <c r="A246" s="31"/>
      <c r="B246" s="31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15.75" customHeight="1" x14ac:dyDescent="0.2">
      <c r="A247" s="31"/>
      <c r="B247" s="31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ht="15.75" customHeight="1" x14ac:dyDescent="0.2">
      <c r="A248" s="31"/>
      <c r="B248" s="31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ht="15.75" customHeight="1" x14ac:dyDescent="0.2">
      <c r="A249" s="31"/>
      <c r="B249" s="31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5.75" customHeight="1" x14ac:dyDescent="0.2">
      <c r="A250" s="31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ht="15.75" customHeight="1" x14ac:dyDescent="0.2">
      <c r="A251" s="31"/>
      <c r="B251" s="31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5.75" customHeight="1" x14ac:dyDescent="0.2">
      <c r="A252" s="31"/>
      <c r="B252" s="31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5.75" customHeight="1" x14ac:dyDescent="0.2">
      <c r="A253" s="31"/>
      <c r="B253" s="31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5.75" customHeight="1" x14ac:dyDescent="0.2">
      <c r="A254" s="31"/>
      <c r="B254" s="31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5.75" customHeight="1" x14ac:dyDescent="0.2">
      <c r="A255" s="31"/>
      <c r="B255" s="31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5.75" customHeight="1" x14ac:dyDescent="0.2">
      <c r="A256" s="31"/>
      <c r="B256" s="31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5.75" customHeight="1" x14ac:dyDescent="0.2">
      <c r="A257" s="31"/>
      <c r="B257" s="31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5.75" customHeight="1" x14ac:dyDescent="0.2">
      <c r="A258" s="31"/>
      <c r="B258" s="3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5.75" customHeight="1" x14ac:dyDescent="0.2">
      <c r="A259" s="31"/>
      <c r="B259" s="31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5.75" customHeight="1" x14ac:dyDescent="0.2">
      <c r="A260" s="31"/>
      <c r="B260" s="31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1:14" ht="15.75" customHeight="1" x14ac:dyDescent="0.2">
      <c r="A261" s="31"/>
      <c r="B261" s="31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1:14" ht="15.75" customHeight="1" x14ac:dyDescent="0.2">
      <c r="A262" s="31"/>
      <c r="B262" s="31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1:14" ht="15.75" customHeight="1" x14ac:dyDescent="0.2">
      <c r="A263" s="31"/>
      <c r="B263" s="31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ht="15.75" customHeight="1" x14ac:dyDescent="0.2">
      <c r="A264" s="31"/>
      <c r="B264" s="31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ht="15.75" customHeight="1" x14ac:dyDescent="0.2">
      <c r="A265" s="31"/>
      <c r="B265" s="31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ht="15.75" customHeight="1" x14ac:dyDescent="0.2">
      <c r="A266" s="31"/>
      <c r="B266" s="31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5.75" customHeight="1" x14ac:dyDescent="0.2">
      <c r="A267" s="31"/>
      <c r="B267" s="31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ht="15.75" customHeight="1" x14ac:dyDescent="0.2">
      <c r="A268" s="31"/>
      <c r="B268" s="31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ht="15.75" customHeight="1" x14ac:dyDescent="0.2">
      <c r="A269" s="31"/>
      <c r="B269" s="31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ht="15.75" customHeight="1" x14ac:dyDescent="0.2">
      <c r="A270" s="31"/>
      <c r="B270" s="31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ht="15.75" customHeight="1" x14ac:dyDescent="0.2">
      <c r="A271" s="31"/>
      <c r="B271" s="31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ht="15.75" customHeight="1" x14ac:dyDescent="0.2">
      <c r="A272" s="31"/>
      <c r="B272" s="31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ht="15.75" customHeight="1" x14ac:dyDescent="0.2">
      <c r="A273" s="31"/>
      <c r="B273" s="31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15.75" customHeight="1" x14ac:dyDescent="0.2">
      <c r="A274" s="31"/>
      <c r="B274" s="31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ht="15.75" customHeight="1" x14ac:dyDescent="0.2">
      <c r="A275" s="31"/>
      <c r="B275" s="31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1:14" ht="15.75" customHeight="1" x14ac:dyDescent="0.2">
      <c r="A276" s="31"/>
      <c r="B276" s="31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ht="15.75" customHeight="1" x14ac:dyDescent="0.2">
      <c r="A277" s="31"/>
      <c r="B277" s="31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1:14" ht="15.75" customHeight="1" x14ac:dyDescent="0.2">
      <c r="A278" s="31"/>
      <c r="B278" s="31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ht="15.75" customHeight="1" x14ac:dyDescent="0.2">
      <c r="A279" s="31"/>
      <c r="B279" s="31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ht="15.75" customHeight="1" x14ac:dyDescent="0.2">
      <c r="A280" s="31"/>
      <c r="B280" s="31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1:14" ht="15.75" customHeight="1" x14ac:dyDescent="0.2">
      <c r="A281" s="31"/>
      <c r="B281" s="31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1:14" ht="15.75" customHeight="1" x14ac:dyDescent="0.2">
      <c r="A282" s="31"/>
      <c r="B282" s="31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1:14" ht="15.75" customHeight="1" x14ac:dyDescent="0.2">
      <c r="A283" s="31"/>
      <c r="B283" s="31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1:14" ht="15.75" customHeight="1" x14ac:dyDescent="0.2">
      <c r="A284" s="31"/>
      <c r="B284" s="31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1:14" ht="15.75" customHeight="1" x14ac:dyDescent="0.2">
      <c r="A285" s="31"/>
      <c r="B285" s="31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ht="15.75" customHeight="1" x14ac:dyDescent="0.2">
      <c r="A286" s="31"/>
      <c r="B286" s="31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1:14" ht="15.75" customHeight="1" x14ac:dyDescent="0.2">
      <c r="A287" s="31"/>
      <c r="B287" s="31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ht="15.75" customHeight="1" x14ac:dyDescent="0.2">
      <c r="A288" s="31"/>
      <c r="B288" s="31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ht="15.75" customHeight="1" x14ac:dyDescent="0.2">
      <c r="A289" s="31"/>
      <c r="B289" s="31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1:14" ht="15.75" customHeight="1" x14ac:dyDescent="0.2">
      <c r="A290" s="31"/>
      <c r="B290" s="31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1:14" ht="15.75" customHeight="1" x14ac:dyDescent="0.2">
      <c r="A291" s="31"/>
      <c r="B291" s="31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1:14" ht="15.75" customHeight="1" x14ac:dyDescent="0.2">
      <c r="A292" s="31"/>
      <c r="B292" s="31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1:14" ht="15.75" customHeight="1" x14ac:dyDescent="0.2">
      <c r="A293" s="31"/>
      <c r="B293" s="31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1:14" ht="15.75" customHeight="1" x14ac:dyDescent="0.2">
      <c r="A294" s="31"/>
      <c r="B294" s="31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1:14" ht="15.75" customHeight="1" x14ac:dyDescent="0.2">
      <c r="A295" s="31"/>
      <c r="B295" s="31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1:14" ht="15.75" customHeight="1" x14ac:dyDescent="0.2">
      <c r="A296" s="31"/>
      <c r="B296" s="31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1:14" ht="15.75" customHeight="1" x14ac:dyDescent="0.2">
      <c r="A297" s="31"/>
      <c r="B297" s="31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1:14" ht="15.75" customHeight="1" x14ac:dyDescent="0.2">
      <c r="A298" s="31"/>
      <c r="B298" s="31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ht="15.75" customHeight="1" x14ac:dyDescent="0.2">
      <c r="A299" s="31"/>
      <c r="B299" s="31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1:14" ht="15.75" customHeight="1" x14ac:dyDescent="0.2">
      <c r="A300" s="31"/>
      <c r="B300" s="31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1:14" ht="15.75" customHeight="1" x14ac:dyDescent="0.2">
      <c r="A301" s="31"/>
      <c r="B301" s="3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1:14" ht="15.75" customHeight="1" x14ac:dyDescent="0.2">
      <c r="A302" s="31"/>
      <c r="B302" s="31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1:14" ht="15.75" customHeight="1" x14ac:dyDescent="0.2">
      <c r="A303" s="31"/>
      <c r="B303" s="31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1:14" ht="15.75" customHeight="1" x14ac:dyDescent="0.2">
      <c r="A304" s="31"/>
      <c r="B304" s="31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1:14" ht="15.75" customHeight="1" x14ac:dyDescent="0.2">
      <c r="A305" s="31"/>
      <c r="B305" s="31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1:14" ht="15.75" customHeight="1" x14ac:dyDescent="0.2">
      <c r="A306" s="31"/>
      <c r="B306" s="31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1:14" ht="15.75" customHeight="1" x14ac:dyDescent="0.2">
      <c r="A307" s="31"/>
      <c r="B307" s="31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1:14" ht="15.75" customHeight="1" x14ac:dyDescent="0.2">
      <c r="A308" s="31"/>
      <c r="B308" s="31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ht="15.75" customHeight="1" x14ac:dyDescent="0.2">
      <c r="A309" s="31"/>
      <c r="B309" s="31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1:14" ht="15.75" customHeight="1" x14ac:dyDescent="0.2">
      <c r="A310" s="31"/>
      <c r="B310" s="31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1:14" ht="15.75" customHeight="1" x14ac:dyDescent="0.2">
      <c r="A311" s="31"/>
      <c r="B311" s="31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1:14" ht="15.75" customHeight="1" x14ac:dyDescent="0.2">
      <c r="A312" s="31"/>
      <c r="B312" s="31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14" ht="15.75" customHeight="1" x14ac:dyDescent="0.2">
      <c r="A313" s="31"/>
      <c r="B313" s="31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1:14" ht="15.75" customHeight="1" x14ac:dyDescent="0.2">
      <c r="A314" s="31"/>
      <c r="B314" s="31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1:14" ht="15.75" customHeight="1" x14ac:dyDescent="0.2">
      <c r="A315" s="31"/>
      <c r="B315" s="31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14" ht="15.75" customHeight="1" x14ac:dyDescent="0.2">
      <c r="A316" s="31"/>
      <c r="B316" s="31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1:14" ht="15.75" customHeight="1" x14ac:dyDescent="0.2">
      <c r="A317" s="31"/>
      <c r="B317" s="31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1:14" ht="15.75" customHeight="1" x14ac:dyDescent="0.2">
      <c r="A318" s="31"/>
      <c r="B318" s="31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1:1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mergeCells count="29">
    <mergeCell ref="A68:J68"/>
    <mergeCell ref="A69:N70"/>
    <mergeCell ref="A40:B40"/>
    <mergeCell ref="A45:B45"/>
    <mergeCell ref="A50:B50"/>
    <mergeCell ref="A55:B55"/>
    <mergeCell ref="A60:B60"/>
    <mergeCell ref="A61:N61"/>
    <mergeCell ref="A67:J67"/>
    <mergeCell ref="A46:A49"/>
    <mergeCell ref="A51:A54"/>
    <mergeCell ref="A56:A59"/>
    <mergeCell ref="A16:A19"/>
    <mergeCell ref="A20:B20"/>
    <mergeCell ref="A21:A24"/>
    <mergeCell ref="A25:B25"/>
    <mergeCell ref="A26:A29"/>
    <mergeCell ref="A30:B30"/>
    <mergeCell ref="A35:B35"/>
    <mergeCell ref="A11:A14"/>
    <mergeCell ref="A15:B15"/>
    <mergeCell ref="A31:A34"/>
    <mergeCell ref="A36:A39"/>
    <mergeCell ref="A41:A44"/>
    <mergeCell ref="A1:N1"/>
    <mergeCell ref="A2:N2"/>
    <mergeCell ref="A3:N3"/>
    <mergeCell ref="A6:A9"/>
    <mergeCell ref="A10:B10"/>
  </mergeCells>
  <printOptions horizontalCentered="1"/>
  <pageMargins left="0.25" right="0.25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000"/>
  <sheetViews>
    <sheetView showGridLines="0" topLeftCell="A39" workbookViewId="0">
      <selection activeCell="M56" sqref="M56"/>
    </sheetView>
  </sheetViews>
  <sheetFormatPr defaultColWidth="12.5703125" defaultRowHeight="15" customHeight="1" x14ac:dyDescent="0.2"/>
  <cols>
    <col min="1" max="1" width="15.7109375" customWidth="1"/>
    <col min="2" max="2" width="8.42578125" customWidth="1"/>
    <col min="3" max="4" width="10" customWidth="1"/>
    <col min="5" max="7" width="10.28515625" customWidth="1"/>
    <col min="8" max="8" width="8.5703125" customWidth="1"/>
    <col min="9" max="9" width="10.140625" customWidth="1"/>
    <col min="10" max="10" width="12.42578125" customWidth="1"/>
    <col min="11" max="11" width="11.28515625" customWidth="1"/>
    <col min="12" max="13" width="12.28515625" customWidth="1"/>
    <col min="14" max="23" width="8.85546875" customWidth="1"/>
  </cols>
  <sheetData>
    <row r="1" spans="1:23" ht="15" customHeight="1" x14ac:dyDescent="0.2">
      <c r="A1" s="434" t="s">
        <v>220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7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5" customHeight="1" x14ac:dyDescent="0.2">
      <c r="A2" s="434" t="s">
        <v>147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7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5" customHeight="1" x14ac:dyDescent="0.2">
      <c r="A3" s="402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5" customHeight="1" x14ac:dyDescent="0.2">
      <c r="A4" s="162"/>
      <c r="B4" s="163"/>
      <c r="C4" s="163"/>
      <c r="D4" s="163"/>
      <c r="E4" s="163"/>
      <c r="F4" s="163"/>
      <c r="G4" s="163"/>
      <c r="H4" s="165"/>
      <c r="I4" s="166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5" customHeight="1" x14ac:dyDescent="0.2">
      <c r="A5" s="435" t="s">
        <v>221</v>
      </c>
      <c r="B5" s="438">
        <v>2022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428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5" customHeight="1" x14ac:dyDescent="0.2">
      <c r="A6" s="436"/>
      <c r="B6" s="439" t="s">
        <v>222</v>
      </c>
      <c r="C6" s="405"/>
      <c r="D6" s="406"/>
      <c r="E6" s="429" t="s">
        <v>149</v>
      </c>
      <c r="F6" s="405"/>
      <c r="G6" s="406"/>
      <c r="H6" s="404" t="s">
        <v>223</v>
      </c>
      <c r="I6" s="405"/>
      <c r="J6" s="406"/>
      <c r="K6" s="404" t="s">
        <v>224</v>
      </c>
      <c r="L6" s="405"/>
      <c r="M6" s="405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5" customHeight="1" x14ac:dyDescent="0.2">
      <c r="A7" s="437"/>
      <c r="B7" s="102" t="s">
        <v>152</v>
      </c>
      <c r="C7" s="238" t="s">
        <v>153</v>
      </c>
      <c r="D7" s="238" t="s">
        <v>17</v>
      </c>
      <c r="E7" s="102" t="s">
        <v>152</v>
      </c>
      <c r="F7" s="238" t="s">
        <v>153</v>
      </c>
      <c r="G7" s="238" t="s">
        <v>17</v>
      </c>
      <c r="H7" s="102" t="s">
        <v>152</v>
      </c>
      <c r="I7" s="238" t="s">
        <v>153</v>
      </c>
      <c r="J7" s="238" t="s">
        <v>17</v>
      </c>
      <c r="K7" s="102" t="s">
        <v>152</v>
      </c>
      <c r="L7" s="238" t="s">
        <v>153</v>
      </c>
      <c r="M7" s="252" t="s">
        <v>17</v>
      </c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5" customHeight="1" x14ac:dyDescent="0.2">
      <c r="A8" s="162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58"/>
      <c r="O8" s="58"/>
      <c r="P8" s="58"/>
      <c r="Q8" s="253"/>
      <c r="R8" s="253"/>
      <c r="S8" s="253"/>
      <c r="T8" s="253"/>
      <c r="U8" s="253"/>
      <c r="V8" s="253"/>
      <c r="W8" s="253"/>
    </row>
    <row r="9" spans="1:23" ht="30.75" customHeight="1" x14ac:dyDescent="0.2">
      <c r="A9" s="254" t="s">
        <v>225</v>
      </c>
      <c r="B9" s="255">
        <v>14.3678863352</v>
      </c>
      <c r="C9" s="255">
        <v>100.9361416648</v>
      </c>
      <c r="D9" s="256">
        <v>115.304028</v>
      </c>
      <c r="E9" s="255">
        <v>4337.7011525483194</v>
      </c>
      <c r="F9" s="255">
        <v>19.892837451680002</v>
      </c>
      <c r="G9" s="256">
        <v>4357.5939899999994</v>
      </c>
      <c r="H9" s="255">
        <v>238.412846118</v>
      </c>
      <c r="I9" s="255">
        <v>1.4679364720000001</v>
      </c>
      <c r="J9" s="256">
        <v>239.88078259</v>
      </c>
      <c r="K9" s="255">
        <v>84390.711885500001</v>
      </c>
      <c r="L9" s="255">
        <v>114290.9378855</v>
      </c>
      <c r="M9" s="256">
        <v>198681.649771</v>
      </c>
      <c r="N9" s="253"/>
      <c r="O9" s="253"/>
      <c r="P9" s="253"/>
      <c r="Q9" s="253"/>
      <c r="R9" s="253"/>
      <c r="S9" s="253"/>
      <c r="T9" s="253"/>
      <c r="U9" s="253"/>
      <c r="V9" s="253"/>
      <c r="W9" s="253"/>
    </row>
    <row r="10" spans="1:23" ht="15" customHeight="1" x14ac:dyDescent="0.2">
      <c r="A10" s="254" t="s">
        <v>226</v>
      </c>
      <c r="B10" s="255">
        <v>108.31194385960001</v>
      </c>
      <c r="C10" s="255">
        <v>985.45885714039991</v>
      </c>
      <c r="D10" s="256">
        <v>1093.7708009999999</v>
      </c>
      <c r="E10" s="255">
        <v>593.65806363835384</v>
      </c>
      <c r="F10" s="255">
        <v>2637.6344363616463</v>
      </c>
      <c r="G10" s="256">
        <v>3231.2925</v>
      </c>
      <c r="H10" s="255">
        <v>192.33793426185477</v>
      </c>
      <c r="I10" s="255">
        <v>3368.4559237381454</v>
      </c>
      <c r="J10" s="256">
        <v>3560.793858</v>
      </c>
      <c r="K10" s="255">
        <v>58.584445952823074</v>
      </c>
      <c r="L10" s="255">
        <v>575.52537634717692</v>
      </c>
      <c r="M10" s="256">
        <v>634.10982230000002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</row>
    <row r="11" spans="1:23" ht="15" customHeight="1" x14ac:dyDescent="0.2">
      <c r="A11" s="257" t="s">
        <v>227</v>
      </c>
      <c r="B11" s="255">
        <v>0</v>
      </c>
      <c r="C11" s="255">
        <v>0</v>
      </c>
      <c r="D11" s="256">
        <v>0</v>
      </c>
      <c r="E11" s="255">
        <v>0</v>
      </c>
      <c r="F11" s="255">
        <v>0</v>
      </c>
      <c r="G11" s="256">
        <v>0</v>
      </c>
      <c r="H11" s="255">
        <v>0</v>
      </c>
      <c r="I11" s="255">
        <v>0</v>
      </c>
      <c r="J11" s="256">
        <v>0</v>
      </c>
      <c r="K11" s="255">
        <v>0</v>
      </c>
      <c r="L11" s="255">
        <v>0</v>
      </c>
      <c r="M11" s="256">
        <v>0</v>
      </c>
      <c r="N11" s="253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5" customHeight="1" x14ac:dyDescent="0.2">
      <c r="A12" s="254" t="s">
        <v>228</v>
      </c>
      <c r="B12" s="255">
        <v>0</v>
      </c>
      <c r="C12" s="255">
        <v>0</v>
      </c>
      <c r="D12" s="256">
        <v>0</v>
      </c>
      <c r="E12" s="255">
        <v>0</v>
      </c>
      <c r="F12" s="255">
        <v>0</v>
      </c>
      <c r="G12" s="256">
        <v>0</v>
      </c>
      <c r="H12" s="255">
        <v>0</v>
      </c>
      <c r="I12" s="255">
        <v>0</v>
      </c>
      <c r="J12" s="256">
        <v>0</v>
      </c>
      <c r="K12" s="255">
        <v>0</v>
      </c>
      <c r="L12" s="255">
        <v>0</v>
      </c>
      <c r="M12" s="256">
        <v>0</v>
      </c>
      <c r="N12" s="253"/>
      <c r="O12" s="253"/>
      <c r="P12" s="253"/>
      <c r="Q12" s="99"/>
      <c r="R12" s="99"/>
      <c r="S12" s="99"/>
      <c r="T12" s="99"/>
      <c r="U12" s="99"/>
      <c r="V12" s="99"/>
      <c r="W12" s="99"/>
    </row>
    <row r="13" spans="1:23" ht="15" customHeight="1" x14ac:dyDescent="0.2">
      <c r="A13" s="242" t="s">
        <v>17</v>
      </c>
      <c r="B13" s="243">
        <v>122.6798301948</v>
      </c>
      <c r="C13" s="243">
        <v>1086.3949988052</v>
      </c>
      <c r="D13" s="243">
        <v>1209.0748289999999</v>
      </c>
      <c r="E13" s="243">
        <v>4931.3592161866736</v>
      </c>
      <c r="F13" s="243">
        <v>2657.5272738133262</v>
      </c>
      <c r="G13" s="243">
        <v>7588.886489999999</v>
      </c>
      <c r="H13" s="243">
        <v>430.75078037985475</v>
      </c>
      <c r="I13" s="243">
        <v>3369.9238602101454</v>
      </c>
      <c r="J13" s="243">
        <v>3800.6746405899999</v>
      </c>
      <c r="K13" s="243">
        <v>84449.296331452817</v>
      </c>
      <c r="L13" s="243">
        <v>114866.46326184717</v>
      </c>
      <c r="M13" s="243">
        <v>199315.7595933</v>
      </c>
      <c r="N13" s="253"/>
      <c r="O13" s="253"/>
      <c r="P13" s="253"/>
      <c r="Q13" s="99"/>
      <c r="R13" s="99"/>
      <c r="S13" s="99"/>
      <c r="T13" s="99"/>
      <c r="U13" s="99"/>
      <c r="V13" s="99"/>
      <c r="W13" s="99"/>
    </row>
    <row r="14" spans="1:23" ht="15" customHeight="1" x14ac:dyDescent="0.2">
      <c r="A14" s="244" t="s">
        <v>154</v>
      </c>
      <c r="B14" s="258">
        <v>10.146587064116279</v>
      </c>
      <c r="C14" s="258">
        <v>89.853412935883725</v>
      </c>
      <c r="D14" s="258">
        <v>100</v>
      </c>
      <c r="E14" s="258">
        <v>64.981327928475508</v>
      </c>
      <c r="F14" s="258">
        <v>35.018672071524506</v>
      </c>
      <c r="G14" s="258">
        <v>100</v>
      </c>
      <c r="H14" s="258">
        <v>11.33353473037584</v>
      </c>
      <c r="I14" s="258">
        <v>88.666465269624169</v>
      </c>
      <c r="J14" s="258">
        <v>100</v>
      </c>
      <c r="K14" s="258">
        <v>42.369603138141201</v>
      </c>
      <c r="L14" s="258">
        <v>57.630396861858792</v>
      </c>
      <c r="M14" s="258">
        <v>100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15" customHeight="1" x14ac:dyDescent="0.2">
      <c r="A15" s="162"/>
      <c r="B15" s="163"/>
      <c r="C15" s="163"/>
      <c r="D15" s="163"/>
      <c r="E15" s="163"/>
      <c r="F15" s="163"/>
      <c r="G15" s="163"/>
      <c r="H15" s="165"/>
      <c r="I15" s="166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15" customHeight="1" x14ac:dyDescent="0.2">
      <c r="A16" s="259"/>
      <c r="B16" s="430">
        <v>2023</v>
      </c>
      <c r="C16" s="431"/>
      <c r="D16" s="431"/>
      <c r="E16" s="431"/>
      <c r="F16" s="431"/>
      <c r="G16" s="432"/>
      <c r="H16" s="407" t="s">
        <v>208</v>
      </c>
      <c r="I16" s="389"/>
      <c r="J16" s="38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15" customHeight="1" x14ac:dyDescent="0.2">
      <c r="A17" s="236" t="s">
        <v>221</v>
      </c>
      <c r="B17" s="433" t="s">
        <v>148</v>
      </c>
      <c r="C17" s="405"/>
      <c r="D17" s="406"/>
      <c r="E17" s="433" t="s">
        <v>149</v>
      </c>
      <c r="F17" s="405"/>
      <c r="G17" s="406"/>
      <c r="H17" s="425"/>
      <c r="I17" s="372"/>
      <c r="J17" s="372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15" customHeight="1" x14ac:dyDescent="0.2">
      <c r="A18" s="260"/>
      <c r="B18" s="102" t="s">
        <v>152</v>
      </c>
      <c r="C18" s="238" t="s">
        <v>153</v>
      </c>
      <c r="D18" s="238" t="s">
        <v>17</v>
      </c>
      <c r="E18" s="102" t="s">
        <v>152</v>
      </c>
      <c r="F18" s="238" t="s">
        <v>153</v>
      </c>
      <c r="G18" s="238" t="s">
        <v>17</v>
      </c>
      <c r="H18" s="102" t="s">
        <v>152</v>
      </c>
      <c r="I18" s="238" t="s">
        <v>153</v>
      </c>
      <c r="J18" s="246" t="s">
        <v>17</v>
      </c>
      <c r="K18" s="99"/>
      <c r="L18" s="180"/>
      <c r="M18" s="180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15" customHeight="1" x14ac:dyDescent="0.2">
      <c r="A19" s="162"/>
      <c r="B19" s="99"/>
      <c r="C19" s="99"/>
      <c r="D19" s="99"/>
      <c r="E19" s="99"/>
      <c r="F19" s="99"/>
      <c r="G19" s="99"/>
      <c r="H19" s="175"/>
      <c r="I19" s="175"/>
      <c r="J19" s="175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32.25" customHeight="1" x14ac:dyDescent="0.2">
      <c r="A20" s="254" t="s">
        <v>225</v>
      </c>
      <c r="B20" s="255">
        <v>120.1451410919</v>
      </c>
      <c r="C20" s="255">
        <v>24.730058908099998</v>
      </c>
      <c r="D20" s="261">
        <v>144.87520000000001</v>
      </c>
      <c r="E20" s="255">
        <v>81552.855071814905</v>
      </c>
      <c r="F20" s="255">
        <v>13850.74221</v>
      </c>
      <c r="G20" s="261">
        <v>95403.597281814902</v>
      </c>
      <c r="H20" s="66" t="s">
        <v>55</v>
      </c>
      <c r="I20" s="66" t="s">
        <v>55</v>
      </c>
      <c r="J20" s="66" t="s">
        <v>55</v>
      </c>
      <c r="K20" s="173"/>
      <c r="L20" s="212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15" customHeight="1" x14ac:dyDescent="0.2">
      <c r="A21" s="254" t="s">
        <v>226</v>
      </c>
      <c r="B21" s="255">
        <v>153.66896648238202</v>
      </c>
      <c r="C21" s="255">
        <v>27.160505517617999</v>
      </c>
      <c r="D21" s="261">
        <v>180.82947200000001</v>
      </c>
      <c r="E21" s="255">
        <v>5.1028576289999998</v>
      </c>
      <c r="F21" s="255">
        <v>2362.0321319999998</v>
      </c>
      <c r="G21" s="261">
        <v>2367.1349896289998</v>
      </c>
      <c r="H21" s="66">
        <v>-99.140438251992052</v>
      </c>
      <c r="I21" s="66">
        <v>-10.448843879283453</v>
      </c>
      <c r="J21" s="66">
        <v>-26.743400988025691</v>
      </c>
      <c r="K21" s="173"/>
      <c r="L21" s="212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5" customHeight="1" x14ac:dyDescent="0.2">
      <c r="A22" s="257" t="s">
        <v>227</v>
      </c>
      <c r="B22" s="255">
        <v>0</v>
      </c>
      <c r="C22" s="255">
        <v>0</v>
      </c>
      <c r="D22" s="261">
        <v>0</v>
      </c>
      <c r="E22" s="255">
        <v>0</v>
      </c>
      <c r="F22" s="255">
        <v>0</v>
      </c>
      <c r="G22" s="261">
        <v>0</v>
      </c>
      <c r="H22" s="261" t="s">
        <v>0</v>
      </c>
      <c r="I22" s="261" t="s">
        <v>0</v>
      </c>
      <c r="J22" s="261" t="s">
        <v>0</v>
      </c>
      <c r="K22" s="99"/>
      <c r="L22" s="212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15" customHeight="1" x14ac:dyDescent="0.2">
      <c r="A23" s="254" t="s">
        <v>228</v>
      </c>
      <c r="B23" s="255">
        <v>0</v>
      </c>
      <c r="C23" s="255">
        <v>0</v>
      </c>
      <c r="D23" s="261">
        <v>0</v>
      </c>
      <c r="E23" s="255">
        <v>0</v>
      </c>
      <c r="F23" s="255">
        <v>0</v>
      </c>
      <c r="G23" s="261">
        <v>0</v>
      </c>
      <c r="H23" s="262" t="s">
        <v>0</v>
      </c>
      <c r="I23" s="66" t="s">
        <v>0</v>
      </c>
      <c r="J23" s="66" t="s">
        <v>0</v>
      </c>
      <c r="K23" s="225"/>
      <c r="L23" s="212"/>
      <c r="M23" s="225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15" customHeight="1" x14ac:dyDescent="0.2">
      <c r="A24" s="242" t="s">
        <v>17</v>
      </c>
      <c r="B24" s="243">
        <v>273.81410757428205</v>
      </c>
      <c r="C24" s="243">
        <v>51.890564425717997</v>
      </c>
      <c r="D24" s="243">
        <v>325.70467200000002</v>
      </c>
      <c r="E24" s="243">
        <v>81557.95792944367</v>
      </c>
      <c r="F24" s="243">
        <v>16212.774342000001</v>
      </c>
      <c r="G24" s="243">
        <v>97770.73227144366</v>
      </c>
      <c r="H24" s="66" t="s">
        <v>55</v>
      </c>
      <c r="I24" s="203">
        <v>510.06991355298663</v>
      </c>
      <c r="J24" s="203" t="s">
        <v>55</v>
      </c>
      <c r="K24" s="227"/>
      <c r="L24" s="212"/>
      <c r="M24" s="22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ht="15" customHeight="1" x14ac:dyDescent="0.2">
      <c r="A25" s="244" t="s">
        <v>154</v>
      </c>
      <c r="B25" s="258">
        <v>84.068216121346282</v>
      </c>
      <c r="C25" s="258">
        <v>15.931783878653723</v>
      </c>
      <c r="D25" s="258">
        <v>100</v>
      </c>
      <c r="E25" s="258">
        <v>83.417558644249482</v>
      </c>
      <c r="F25" s="258">
        <v>16.582441355750525</v>
      </c>
      <c r="G25" s="258">
        <v>100</v>
      </c>
      <c r="H25" s="263"/>
      <c r="I25" s="264"/>
      <c r="J25" s="265"/>
      <c r="K25" s="227"/>
      <c r="L25" s="266"/>
      <c r="M25" s="266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ht="15" customHeight="1" x14ac:dyDescent="0.2">
      <c r="A26" s="267" t="s">
        <v>22</v>
      </c>
      <c r="B26" s="268"/>
      <c r="C26" s="268"/>
      <c r="D26" s="175"/>
      <c r="E26" s="175"/>
      <c r="F26" s="175"/>
      <c r="G26" s="269"/>
      <c r="H26" s="175"/>
      <c r="I26" s="175"/>
      <c r="J26" s="175"/>
      <c r="K26" s="175"/>
      <c r="L26" s="175"/>
      <c r="M26" s="175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ht="15.75" customHeight="1" x14ac:dyDescent="0.2">
      <c r="A27" s="270" t="s">
        <v>73</v>
      </c>
      <c r="B27" s="175"/>
      <c r="C27" s="175"/>
      <c r="D27" s="175"/>
      <c r="E27" s="175"/>
      <c r="F27" s="254"/>
      <c r="G27" s="269"/>
      <c r="H27" s="175"/>
      <c r="I27" s="175"/>
      <c r="J27" s="175"/>
      <c r="K27" s="175"/>
      <c r="L27" s="175"/>
      <c r="M27" s="175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ht="15" customHeight="1" x14ac:dyDescent="0.2">
      <c r="A28" s="271"/>
      <c r="B28" s="175"/>
      <c r="C28" s="175"/>
      <c r="D28" s="175"/>
      <c r="E28" s="175"/>
      <c r="F28" s="254"/>
      <c r="G28" s="269"/>
      <c r="H28" s="175"/>
      <c r="I28" s="175"/>
      <c r="J28" s="175"/>
      <c r="K28" s="175"/>
      <c r="L28" s="175"/>
      <c r="M28" s="175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ht="15" customHeight="1" x14ac:dyDescent="0.2">
      <c r="A29" s="434" t="s">
        <v>229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7"/>
      <c r="L29" s="162"/>
      <c r="M29" s="175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ht="15" customHeight="1" x14ac:dyDescent="0.2">
      <c r="A30" s="440" t="s">
        <v>230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7"/>
      <c r="L30" s="175"/>
      <c r="M30" s="175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ht="15" customHeight="1" x14ac:dyDescent="0.2">
      <c r="A31" s="440" t="s">
        <v>42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7"/>
      <c r="L31" s="175"/>
      <c r="M31" s="175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3" ht="15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162"/>
      <c r="L32" s="175"/>
      <c r="M32" s="175"/>
      <c r="N32" s="99"/>
      <c r="O32" s="99"/>
      <c r="P32" s="99"/>
      <c r="Q32" s="99"/>
      <c r="R32" s="99"/>
      <c r="S32" s="99"/>
      <c r="T32" s="99"/>
      <c r="U32" s="99"/>
      <c r="V32" s="99"/>
      <c r="W32" s="99"/>
    </row>
    <row r="33" spans="1:23" ht="15" customHeight="1" x14ac:dyDescent="0.2">
      <c r="A33" s="443" t="s">
        <v>221</v>
      </c>
      <c r="B33" s="444">
        <v>2022</v>
      </c>
      <c r="C33" s="389"/>
      <c r="D33" s="389"/>
      <c r="E33" s="389"/>
      <c r="F33" s="380"/>
      <c r="G33" s="445">
        <v>2023</v>
      </c>
      <c r="H33" s="380"/>
      <c r="I33" s="446" t="s">
        <v>231</v>
      </c>
      <c r="J33" s="448" t="s">
        <v>232</v>
      </c>
      <c r="K33" s="449"/>
      <c r="L33" s="175"/>
      <c r="M33" s="175"/>
      <c r="N33" s="99"/>
      <c r="O33" s="99"/>
      <c r="P33" s="99"/>
      <c r="Q33" s="99"/>
      <c r="R33" s="99"/>
      <c r="S33" s="99"/>
      <c r="T33" s="99"/>
      <c r="U33" s="99"/>
      <c r="V33" s="99"/>
      <c r="W33" s="99"/>
    </row>
    <row r="34" spans="1:23" ht="15" customHeight="1" x14ac:dyDescent="0.2">
      <c r="A34" s="436"/>
      <c r="B34" s="425"/>
      <c r="C34" s="372"/>
      <c r="D34" s="372"/>
      <c r="E34" s="372"/>
      <c r="F34" s="361"/>
      <c r="G34" s="425"/>
      <c r="H34" s="361"/>
      <c r="I34" s="447"/>
      <c r="J34" s="450"/>
      <c r="K34" s="451"/>
      <c r="L34" s="175"/>
      <c r="M34" s="175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5" customHeight="1" x14ac:dyDescent="0.2">
      <c r="A35" s="437"/>
      <c r="B35" s="238" t="s">
        <v>18</v>
      </c>
      <c r="C35" s="102" t="s">
        <v>19</v>
      </c>
      <c r="D35" s="238" t="s">
        <v>20</v>
      </c>
      <c r="E35" s="238" t="s">
        <v>21</v>
      </c>
      <c r="F35" s="102" t="s">
        <v>17</v>
      </c>
      <c r="G35" s="238" t="s">
        <v>18</v>
      </c>
      <c r="H35" s="238" t="s">
        <v>19</v>
      </c>
      <c r="I35" s="382"/>
      <c r="J35" s="384"/>
      <c r="K35" s="452"/>
      <c r="L35" s="175"/>
      <c r="M35" s="175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5" customHeight="1" x14ac:dyDescent="0.2">
      <c r="A36" s="162"/>
      <c r="B36" s="99"/>
      <c r="C36" s="99"/>
      <c r="D36" s="99"/>
      <c r="E36" s="99"/>
      <c r="F36" s="99"/>
      <c r="G36" s="99"/>
      <c r="H36" s="99"/>
      <c r="I36" s="99"/>
      <c r="J36" s="99"/>
      <c r="K36" s="175"/>
      <c r="L36" s="175"/>
      <c r="M36" s="175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29.25" customHeight="1" x14ac:dyDescent="0.2">
      <c r="A37" s="254" t="s">
        <v>225</v>
      </c>
      <c r="B37" s="272">
        <v>314</v>
      </c>
      <c r="C37" s="272">
        <v>1217</v>
      </c>
      <c r="D37" s="272">
        <v>114</v>
      </c>
      <c r="E37" s="272">
        <v>522</v>
      </c>
      <c r="F37" s="273">
        <v>2167</v>
      </c>
      <c r="G37" s="272">
        <v>350</v>
      </c>
      <c r="H37" s="272">
        <v>488</v>
      </c>
      <c r="I37" s="274">
        <v>7.2296296296296303</v>
      </c>
      <c r="J37" s="453">
        <v>-59.901396877567791</v>
      </c>
      <c r="K37" s="357"/>
      <c r="L37" s="175"/>
      <c r="M37" s="175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5.75" customHeight="1" x14ac:dyDescent="0.2">
      <c r="A38" s="254" t="s">
        <v>226</v>
      </c>
      <c r="B38" s="272">
        <v>4044</v>
      </c>
      <c r="C38" s="272">
        <v>8065</v>
      </c>
      <c r="D38" s="272">
        <v>11614</v>
      </c>
      <c r="E38" s="272">
        <v>1421</v>
      </c>
      <c r="F38" s="273">
        <v>25144</v>
      </c>
      <c r="G38" s="272">
        <v>748</v>
      </c>
      <c r="H38" s="272">
        <v>6262</v>
      </c>
      <c r="I38" s="274">
        <v>92.770370370370372</v>
      </c>
      <c r="J38" s="453">
        <v>-22.355858648481085</v>
      </c>
      <c r="K38" s="357"/>
      <c r="L38" s="175"/>
      <c r="M38" s="175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15" customHeight="1" x14ac:dyDescent="0.2">
      <c r="A39" s="257" t="s">
        <v>227</v>
      </c>
      <c r="B39" s="275">
        <v>0</v>
      </c>
      <c r="C39" s="275">
        <v>0</v>
      </c>
      <c r="D39" s="275">
        <v>0</v>
      </c>
      <c r="E39" s="275">
        <v>0</v>
      </c>
      <c r="F39" s="273">
        <v>0</v>
      </c>
      <c r="G39" s="275">
        <v>0</v>
      </c>
      <c r="H39" s="272">
        <v>0</v>
      </c>
      <c r="I39" s="274">
        <v>0</v>
      </c>
      <c r="J39" s="441">
        <v>0</v>
      </c>
      <c r="K39" s="397"/>
      <c r="L39" s="175"/>
      <c r="M39" s="175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15" customHeight="1" x14ac:dyDescent="0.2">
      <c r="A40" s="254" t="s">
        <v>228</v>
      </c>
      <c r="B40" s="275">
        <v>0</v>
      </c>
      <c r="C40" s="275">
        <v>0</v>
      </c>
      <c r="D40" s="272">
        <v>0</v>
      </c>
      <c r="E40" s="275">
        <v>0</v>
      </c>
      <c r="F40" s="273">
        <v>0</v>
      </c>
      <c r="G40" s="275">
        <v>0</v>
      </c>
      <c r="H40" s="272">
        <v>0</v>
      </c>
      <c r="I40" s="274">
        <v>0</v>
      </c>
      <c r="J40" s="441">
        <v>0</v>
      </c>
      <c r="K40" s="397"/>
      <c r="L40" s="175"/>
      <c r="M40" s="175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ht="15" customHeight="1" x14ac:dyDescent="0.2">
      <c r="A41" s="242" t="s">
        <v>17</v>
      </c>
      <c r="B41" s="276">
        <v>4358</v>
      </c>
      <c r="C41" s="276">
        <v>9282</v>
      </c>
      <c r="D41" s="276">
        <v>11728</v>
      </c>
      <c r="E41" s="276">
        <v>1943</v>
      </c>
      <c r="F41" s="276">
        <v>27311</v>
      </c>
      <c r="G41" s="276">
        <v>1098</v>
      </c>
      <c r="H41" s="276">
        <v>6750</v>
      </c>
      <c r="I41" s="277">
        <v>100</v>
      </c>
      <c r="J41" s="442">
        <v>-27.278603749191987</v>
      </c>
      <c r="K41" s="417"/>
      <c r="L41" s="175"/>
      <c r="M41" s="175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ht="15" customHeight="1" x14ac:dyDescent="0.25">
      <c r="A42" s="267" t="s">
        <v>22</v>
      </c>
      <c r="B42" s="278"/>
      <c r="C42" s="278"/>
      <c r="D42" s="278"/>
      <c r="E42" s="278"/>
      <c r="F42" s="278"/>
      <c r="G42" s="278"/>
      <c r="H42" s="278"/>
      <c r="I42" s="279"/>
      <c r="J42" s="280"/>
      <c r="K42" s="175"/>
      <c r="L42" s="175"/>
      <c r="M42" s="175"/>
      <c r="N42" s="99"/>
      <c r="O42" s="99"/>
      <c r="P42" s="99"/>
      <c r="Q42" s="99"/>
      <c r="R42" s="99"/>
      <c r="S42" s="99"/>
      <c r="T42" s="99"/>
      <c r="U42" s="99"/>
      <c r="V42" s="99"/>
      <c r="W42" s="99"/>
    </row>
    <row r="43" spans="1:23" ht="15" customHeight="1" x14ac:dyDescent="0.2">
      <c r="A43" s="94" t="s">
        <v>233</v>
      </c>
      <c r="B43" s="95"/>
      <c r="C43" s="96"/>
      <c r="D43" s="96"/>
      <c r="E43" s="96"/>
      <c r="F43" s="96"/>
      <c r="G43" s="96"/>
      <c r="H43" s="96"/>
      <c r="I43" s="96"/>
      <c r="J43" s="97"/>
      <c r="K43" s="99"/>
      <c r="L43" s="97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5" customHeight="1" x14ac:dyDescent="0.2">
      <c r="A44" s="27" t="s">
        <v>234</v>
      </c>
      <c r="B44" s="30"/>
      <c r="C44" s="30"/>
      <c r="D44" s="30"/>
      <c r="E44" s="30"/>
      <c r="F44" s="30"/>
      <c r="G44" s="30"/>
      <c r="H44" s="30"/>
      <c r="I44" s="30"/>
      <c r="J44" s="30"/>
      <c r="K44" s="99"/>
      <c r="L44" s="30"/>
      <c r="M44" s="281"/>
      <c r="N44" s="282"/>
      <c r="O44" s="282"/>
      <c r="P44" s="282"/>
      <c r="Q44" s="282"/>
      <c r="R44" s="282"/>
      <c r="S44" s="282"/>
      <c r="T44" s="282"/>
      <c r="U44" s="282"/>
      <c r="V44" s="282"/>
      <c r="W44" s="282"/>
    </row>
    <row r="45" spans="1:23" ht="15" customHeight="1" x14ac:dyDescent="0.2">
      <c r="A45" s="22" t="s">
        <v>131</v>
      </c>
      <c r="B45" s="29"/>
      <c r="C45" s="29"/>
      <c r="D45" s="29"/>
      <c r="E45" s="29"/>
      <c r="F45" s="29"/>
      <c r="G45" s="29"/>
      <c r="H45" s="29"/>
      <c r="I45" s="29"/>
      <c r="J45" s="29"/>
      <c r="K45" s="99"/>
      <c r="L45" s="29"/>
      <c r="M45" s="281"/>
      <c r="N45" s="282"/>
      <c r="O45" s="282"/>
      <c r="P45" s="282"/>
      <c r="Q45" s="282"/>
      <c r="R45" s="282"/>
      <c r="S45" s="282"/>
      <c r="T45" s="282"/>
      <c r="U45" s="282"/>
      <c r="V45" s="282"/>
      <c r="W45" s="282"/>
    </row>
    <row r="46" spans="1:23" ht="18" customHeight="1" x14ac:dyDescent="0.2">
      <c r="A46" s="22" t="s">
        <v>132</v>
      </c>
      <c r="B46" s="29"/>
      <c r="C46" s="29"/>
      <c r="D46" s="29"/>
      <c r="E46" s="29"/>
      <c r="F46" s="29"/>
      <c r="G46" s="29"/>
      <c r="H46" s="29" t="s">
        <v>30</v>
      </c>
      <c r="I46" s="29"/>
      <c r="J46" s="29"/>
      <c r="K46" s="99"/>
      <c r="L46" s="29"/>
      <c r="M46" s="281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15" customHeight="1" x14ac:dyDescent="0.2">
      <c r="A47" s="22" t="s">
        <v>133</v>
      </c>
      <c r="B47" s="29"/>
      <c r="C47" s="29"/>
      <c r="D47" s="29"/>
      <c r="E47" s="29"/>
      <c r="F47" s="29"/>
      <c r="G47" s="29"/>
      <c r="H47" s="29"/>
      <c r="I47" s="29"/>
      <c r="J47" s="29"/>
      <c r="K47" s="99"/>
      <c r="L47" s="2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12.75" x14ac:dyDescent="0.2">
      <c r="A48" s="362" t="s">
        <v>134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ht="12.75" x14ac:dyDescent="0.2">
      <c r="A49" s="362" t="s">
        <v>135</v>
      </c>
      <c r="B49" s="357"/>
      <c r="C49" s="357"/>
      <c r="D49" s="357"/>
      <c r="E49" s="357"/>
      <c r="F49" s="357"/>
      <c r="G49" s="357"/>
      <c r="H49" s="357"/>
      <c r="I49" s="357"/>
      <c r="J49" s="357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12.75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ht="12.75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12.75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12.75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12.75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ht="12.75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15.75" customHeight="1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15.75" customHeight="1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15.75" customHeight="1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15.7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15.75" customHeight="1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ht="15.75" customHeight="1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ht="15.75" customHeight="1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ht="15.75" customHeight="1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ht="15.75" customHeight="1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ht="15.75" customHeight="1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ht="15.75" customHeight="1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ht="15.7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ht="15.75" customHeight="1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ht="15.75" customHeight="1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ht="15.75" customHeight="1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ht="15.75" customHeight="1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ht="15.75" customHeight="1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ht="15.75" customHeight="1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ht="15.75" customHeight="1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ht="15.75" customHeight="1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ht="15.75" customHeight="1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ht="15.75" customHeight="1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ht="15.75" customHeight="1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ht="15.75" customHeight="1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 ht="15.75" customHeight="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1:23" ht="15.75" customHeigh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1:23" ht="15.7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1:23" ht="15.7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1:23" ht="15.75" customHeight="1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1:23" ht="15.7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1:23" ht="15.75" customHeight="1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1:23" ht="15.7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1:23" ht="15.7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1:23" ht="15.7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1:23" ht="15.75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1:23" ht="15.7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1:23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1:23" ht="15.75" customHeight="1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1:23" ht="15.75" customHeight="1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1:23" ht="15.7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1:23" ht="15.7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1:23" ht="15.7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1:23" ht="15.7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1:23" ht="15.7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1:23" ht="15.7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1:23" ht="15.7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1:23" ht="15.7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1:23" ht="15.7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1:23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1:23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1:23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1:23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15.7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15.7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5.7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1:23" ht="15.7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1:23" ht="15.7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1:23" ht="15.7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1:23" ht="15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1:23" ht="15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1:23" ht="15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1:23" ht="15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1:23" ht="15.7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1:23" ht="15.7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5.7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15.7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1:23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1:23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1:23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1:23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1:23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1:23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1:23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1:23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1:23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1:23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1:23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1:23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1:23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1:23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1:23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1:23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1:23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1:23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1:23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1:23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1:23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1:23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1:23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1:23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1:23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1:23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1:23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1:23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1:23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1:23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1:23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1:23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3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3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1:23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1:23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1:23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1:23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1:23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1:23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1:23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1:23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1:23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1:23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1:23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1:23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1:23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1:23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1:23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1:23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1:23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1:23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1:23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1:23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1:23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1:23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1:23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1:23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1:23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1:23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1:23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1:23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1:23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1:23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1:23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1:23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1:23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1:23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1:23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1:23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1:23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1:23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1:23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1:23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1:23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1:23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1:23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1:23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1:23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1:23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1:23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1:23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1:23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1:23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1:23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1:23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1:23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1:23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1:23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1:23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1:23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1:23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1:23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1:23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1:23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1:23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1:23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1:23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1:23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1:23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1:23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1:23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1:23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1:23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1:23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1:23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1:23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1:23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1:23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1:23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1:23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1:23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1:23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1:23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1:23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1:23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1:23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1:23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1:23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1:23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1:23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1:23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1:23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1:23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1:23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1:23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1:23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1:23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1:23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1:23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1:23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1:23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1:23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1:23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1:23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1:23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1:23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1:23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1:23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1:23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1:23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1:23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1:23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1:23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1:23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1:23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1:23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1:23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1:23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1:23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1:23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1:23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1:23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1:23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1:23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1:23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1:23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1:23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1:23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1:23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1:23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1:23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1:23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1:23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1:23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1:23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1:23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1:23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1:23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1:23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1:23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1:23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1:23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1:23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1:23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1:23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1:23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1:23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1:23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1:23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1:23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1:23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1:23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1:23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1:23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1:23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1:23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1:23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1:23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1:23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1:23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1:23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1:23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1:23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1:23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1:23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1:23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1:23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1:23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1:23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1:23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1:23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1:23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1:23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1:23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1:23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1:23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1:23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1:23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1:23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1:23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1:23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1:23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1:23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1:23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1:23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1:23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1:23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1:23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1:23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1:23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1:23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1:23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1:23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1:23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1:23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1:23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1:23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1:23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1:23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1:23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1:23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1:23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1:23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1:23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1:23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1:23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1:23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1:23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1:23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1:23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1:23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1:23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1:23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1:23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1:23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1:23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1:23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1:23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1:23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1:23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1:23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1:23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1:23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1:23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1:23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1:23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1:23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1:23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1:23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1:23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1:23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1:23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1:23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1:23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1:23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1:23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1:23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1:23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1:23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1:23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1:23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1:23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1:23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1:23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1:23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1:23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1:23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1:23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1:23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1:23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1:23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1:23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1:23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1:23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1:23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1:23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1:23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1:23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1:23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1:23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1:23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  <row r="460" spans="1:23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</row>
    <row r="461" spans="1:23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</row>
    <row r="462" spans="1:23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</row>
    <row r="463" spans="1:23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</row>
    <row r="464" spans="1:23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</row>
    <row r="465" spans="1:23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</row>
    <row r="466" spans="1:23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</row>
    <row r="467" spans="1:23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</row>
    <row r="468" spans="1:23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</row>
    <row r="469" spans="1:23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</row>
    <row r="470" spans="1:23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</row>
    <row r="471" spans="1:23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</row>
    <row r="472" spans="1:23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</row>
    <row r="473" spans="1:23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</row>
    <row r="474" spans="1:23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</row>
    <row r="475" spans="1:23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</row>
    <row r="476" spans="1:23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</row>
    <row r="477" spans="1:23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</row>
    <row r="478" spans="1:23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</row>
    <row r="479" spans="1:23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</row>
    <row r="480" spans="1:23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</row>
    <row r="481" spans="1:23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</row>
    <row r="482" spans="1:23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</row>
    <row r="483" spans="1:23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</row>
    <row r="484" spans="1:23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</row>
    <row r="485" spans="1:23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</row>
    <row r="486" spans="1:23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</row>
    <row r="487" spans="1:23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</row>
    <row r="488" spans="1:23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</row>
    <row r="489" spans="1:23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</row>
    <row r="490" spans="1:23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</row>
    <row r="491" spans="1:23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</row>
    <row r="492" spans="1:23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</row>
    <row r="493" spans="1:23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</row>
    <row r="494" spans="1:23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</row>
    <row r="495" spans="1:23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</row>
    <row r="496" spans="1:23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</row>
    <row r="497" spans="1:23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</row>
    <row r="498" spans="1:23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</row>
    <row r="499" spans="1:23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</row>
    <row r="500" spans="1:23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</row>
    <row r="501" spans="1:23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</row>
    <row r="502" spans="1:23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</row>
    <row r="503" spans="1:23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</row>
    <row r="504" spans="1:23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</row>
    <row r="505" spans="1:23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</row>
    <row r="506" spans="1:23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</row>
    <row r="507" spans="1:23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</row>
    <row r="508" spans="1:23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</row>
    <row r="509" spans="1:23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</row>
    <row r="510" spans="1:23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</row>
    <row r="511" spans="1:23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</row>
    <row r="512" spans="1:23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</row>
    <row r="513" spans="1:23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</row>
    <row r="514" spans="1:23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</row>
    <row r="515" spans="1:23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</row>
    <row r="516" spans="1:23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</row>
    <row r="517" spans="1:23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</row>
    <row r="518" spans="1:23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</row>
    <row r="519" spans="1:23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</row>
    <row r="520" spans="1:23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</row>
    <row r="521" spans="1:23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</row>
    <row r="522" spans="1:23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</row>
    <row r="523" spans="1:23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</row>
    <row r="524" spans="1:23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</row>
    <row r="525" spans="1:23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</row>
    <row r="526" spans="1:23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</row>
    <row r="527" spans="1:23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</row>
    <row r="528" spans="1:23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</row>
    <row r="529" spans="1:23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</row>
    <row r="530" spans="1:23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</row>
    <row r="531" spans="1:23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</row>
    <row r="532" spans="1:23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</row>
    <row r="533" spans="1:23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</row>
    <row r="534" spans="1:23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</row>
    <row r="535" spans="1:23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</row>
    <row r="536" spans="1:23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</row>
    <row r="537" spans="1:23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</row>
    <row r="538" spans="1:23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</row>
    <row r="539" spans="1:23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</row>
    <row r="540" spans="1:23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</row>
    <row r="541" spans="1:23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</row>
    <row r="542" spans="1:23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</row>
    <row r="543" spans="1:23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</row>
    <row r="544" spans="1:23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</row>
    <row r="545" spans="1:23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</row>
    <row r="546" spans="1:23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</row>
    <row r="547" spans="1:23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</row>
    <row r="548" spans="1:23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</row>
    <row r="549" spans="1:23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</row>
    <row r="550" spans="1:23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</row>
    <row r="551" spans="1:23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</row>
    <row r="552" spans="1:23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</row>
    <row r="553" spans="1:23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</row>
    <row r="554" spans="1:23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</row>
    <row r="555" spans="1:23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</row>
    <row r="556" spans="1:23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</row>
    <row r="557" spans="1:23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</row>
    <row r="558" spans="1:23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</row>
    <row r="559" spans="1:23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</row>
    <row r="560" spans="1:23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</row>
    <row r="561" spans="1:23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</row>
    <row r="562" spans="1:23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</row>
    <row r="563" spans="1:23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</row>
    <row r="564" spans="1:23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</row>
    <row r="565" spans="1:23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</row>
    <row r="566" spans="1:23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</row>
    <row r="567" spans="1:23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</row>
    <row r="568" spans="1:23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</row>
    <row r="569" spans="1:23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</row>
    <row r="570" spans="1:23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</row>
    <row r="571" spans="1:23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</row>
    <row r="572" spans="1:23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</row>
    <row r="573" spans="1:23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</row>
    <row r="574" spans="1:23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</row>
    <row r="575" spans="1:23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</row>
    <row r="576" spans="1:23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</row>
    <row r="577" spans="1:23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</row>
    <row r="578" spans="1:23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</row>
    <row r="579" spans="1:23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</row>
    <row r="580" spans="1:23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</row>
    <row r="581" spans="1:23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</row>
    <row r="582" spans="1:23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</row>
    <row r="583" spans="1:23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</row>
    <row r="584" spans="1:23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</row>
    <row r="585" spans="1:23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</row>
    <row r="586" spans="1:23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</row>
    <row r="587" spans="1:23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</row>
    <row r="588" spans="1:23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</row>
    <row r="589" spans="1:23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</row>
    <row r="590" spans="1:23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</row>
    <row r="591" spans="1:23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</row>
    <row r="592" spans="1:23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</row>
    <row r="593" spans="1:23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</row>
    <row r="594" spans="1:23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</row>
    <row r="595" spans="1:23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</row>
    <row r="596" spans="1:23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</row>
    <row r="597" spans="1:23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</row>
    <row r="598" spans="1:23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</row>
    <row r="599" spans="1:23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</row>
    <row r="600" spans="1:23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</row>
    <row r="601" spans="1:23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</row>
    <row r="602" spans="1:23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</row>
    <row r="603" spans="1:23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</row>
    <row r="604" spans="1:23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</row>
    <row r="605" spans="1:23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</row>
    <row r="606" spans="1:23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</row>
    <row r="607" spans="1:23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</row>
    <row r="608" spans="1:23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</row>
    <row r="609" spans="1:23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</row>
    <row r="610" spans="1:23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</row>
    <row r="611" spans="1:23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</row>
    <row r="612" spans="1:23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</row>
    <row r="613" spans="1:23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</row>
    <row r="614" spans="1:23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</row>
    <row r="615" spans="1:23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</row>
    <row r="616" spans="1:23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</row>
    <row r="617" spans="1:23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</row>
    <row r="618" spans="1:23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</row>
    <row r="619" spans="1:23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</row>
    <row r="620" spans="1:23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</row>
    <row r="621" spans="1:23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</row>
    <row r="622" spans="1:23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</row>
    <row r="623" spans="1:23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</row>
    <row r="624" spans="1:23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</row>
    <row r="625" spans="1:23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</row>
    <row r="626" spans="1:23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</row>
    <row r="627" spans="1:23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</row>
    <row r="628" spans="1:23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</row>
    <row r="629" spans="1:23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</row>
    <row r="630" spans="1:23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</row>
    <row r="631" spans="1:23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</row>
    <row r="632" spans="1:23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</row>
    <row r="633" spans="1:23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</row>
    <row r="634" spans="1:23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</row>
    <row r="635" spans="1:23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</row>
    <row r="636" spans="1:23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</row>
    <row r="637" spans="1:23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</row>
    <row r="638" spans="1:23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</row>
    <row r="639" spans="1:23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</row>
    <row r="640" spans="1:23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</row>
    <row r="641" spans="1:23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</row>
    <row r="642" spans="1:23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</row>
    <row r="643" spans="1:23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</row>
    <row r="644" spans="1:23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</row>
    <row r="645" spans="1:23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</row>
    <row r="646" spans="1:23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</row>
    <row r="647" spans="1:23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</row>
    <row r="648" spans="1:23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</row>
    <row r="649" spans="1:23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</row>
    <row r="650" spans="1:23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</row>
    <row r="651" spans="1:23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</row>
    <row r="652" spans="1:23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</row>
    <row r="653" spans="1:23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</row>
    <row r="654" spans="1:23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</row>
    <row r="655" spans="1:23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</row>
    <row r="656" spans="1:23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</row>
    <row r="657" spans="1:23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</row>
    <row r="658" spans="1:23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</row>
    <row r="659" spans="1:23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</row>
    <row r="660" spans="1:23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</row>
    <row r="661" spans="1:23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</row>
    <row r="662" spans="1:23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</row>
    <row r="663" spans="1:23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</row>
    <row r="664" spans="1:23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</row>
    <row r="665" spans="1:23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</row>
    <row r="666" spans="1:23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</row>
    <row r="667" spans="1:23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</row>
    <row r="668" spans="1:23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</row>
    <row r="669" spans="1:23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</row>
    <row r="670" spans="1:23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</row>
    <row r="671" spans="1:23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</row>
    <row r="672" spans="1:23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</row>
    <row r="673" spans="1:23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</row>
    <row r="674" spans="1:23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</row>
    <row r="675" spans="1:23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</row>
    <row r="676" spans="1:23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</row>
    <row r="677" spans="1:23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</row>
    <row r="678" spans="1:23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</row>
    <row r="679" spans="1:23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</row>
    <row r="680" spans="1:23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</row>
    <row r="681" spans="1:23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</row>
    <row r="682" spans="1:23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</row>
    <row r="683" spans="1:23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</row>
    <row r="684" spans="1:23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</row>
    <row r="685" spans="1:23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</row>
    <row r="686" spans="1:23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</row>
    <row r="687" spans="1:23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</row>
    <row r="688" spans="1:23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</row>
    <row r="689" spans="1:23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</row>
    <row r="690" spans="1:23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</row>
    <row r="691" spans="1:23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</row>
    <row r="692" spans="1:23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</row>
    <row r="693" spans="1:23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</row>
    <row r="694" spans="1:23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</row>
    <row r="695" spans="1:23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</row>
    <row r="696" spans="1:23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</row>
    <row r="697" spans="1:23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</row>
    <row r="698" spans="1:23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</row>
    <row r="699" spans="1:23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</row>
    <row r="700" spans="1:23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</row>
    <row r="701" spans="1:23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</row>
    <row r="702" spans="1:23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</row>
    <row r="703" spans="1:23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</row>
    <row r="704" spans="1:23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</row>
    <row r="705" spans="1:23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</row>
    <row r="706" spans="1:23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</row>
    <row r="707" spans="1:23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</row>
    <row r="708" spans="1:23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</row>
    <row r="709" spans="1:23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</row>
    <row r="710" spans="1:23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</row>
    <row r="711" spans="1:23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</row>
    <row r="712" spans="1:23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</row>
    <row r="713" spans="1:23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</row>
    <row r="714" spans="1:23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</row>
    <row r="715" spans="1:23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</row>
    <row r="716" spans="1:23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</row>
    <row r="717" spans="1:23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</row>
    <row r="718" spans="1:23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</row>
    <row r="719" spans="1:23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</row>
    <row r="720" spans="1:23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</row>
    <row r="721" spans="1:23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</row>
    <row r="722" spans="1:23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</row>
    <row r="723" spans="1:23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</row>
    <row r="724" spans="1:23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</row>
    <row r="725" spans="1:23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</row>
    <row r="726" spans="1:23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</row>
    <row r="727" spans="1:23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</row>
    <row r="728" spans="1:23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</row>
    <row r="729" spans="1:23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</row>
    <row r="730" spans="1:23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</row>
    <row r="731" spans="1:23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</row>
    <row r="732" spans="1:23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</row>
    <row r="733" spans="1:23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</row>
    <row r="734" spans="1:23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</row>
    <row r="735" spans="1:23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</row>
    <row r="736" spans="1:23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</row>
    <row r="737" spans="1:23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</row>
    <row r="738" spans="1:23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</row>
    <row r="739" spans="1:23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</row>
    <row r="740" spans="1:23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</row>
    <row r="741" spans="1:23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</row>
    <row r="742" spans="1:23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</row>
    <row r="743" spans="1:23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</row>
    <row r="744" spans="1:23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</row>
    <row r="745" spans="1:23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</row>
    <row r="746" spans="1:23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</row>
    <row r="747" spans="1:23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</row>
    <row r="748" spans="1:23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</row>
    <row r="749" spans="1:23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</row>
    <row r="750" spans="1:23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</row>
    <row r="751" spans="1:23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</row>
    <row r="752" spans="1:23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</row>
    <row r="753" spans="1:23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</row>
    <row r="754" spans="1:23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</row>
    <row r="755" spans="1:23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</row>
    <row r="756" spans="1:23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</row>
    <row r="757" spans="1:23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</row>
    <row r="758" spans="1:23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</row>
    <row r="759" spans="1:23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</row>
    <row r="760" spans="1:23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</row>
    <row r="761" spans="1:23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</row>
    <row r="762" spans="1:23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</row>
    <row r="763" spans="1:23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</row>
    <row r="764" spans="1:23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</row>
    <row r="765" spans="1:23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</row>
    <row r="766" spans="1:23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</row>
    <row r="767" spans="1:23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</row>
    <row r="768" spans="1:23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</row>
    <row r="769" spans="1:23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</row>
    <row r="770" spans="1:23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</row>
    <row r="771" spans="1:23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</row>
    <row r="772" spans="1:23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</row>
    <row r="773" spans="1:23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</row>
    <row r="774" spans="1:23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</row>
    <row r="775" spans="1:23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</row>
    <row r="776" spans="1:23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</row>
    <row r="777" spans="1:23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</row>
    <row r="778" spans="1:23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</row>
    <row r="779" spans="1:23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</row>
    <row r="780" spans="1:23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</row>
    <row r="781" spans="1:23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</row>
    <row r="782" spans="1:23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</row>
    <row r="783" spans="1:23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</row>
    <row r="784" spans="1:23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</row>
    <row r="785" spans="1:23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</row>
    <row r="786" spans="1:23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</row>
    <row r="787" spans="1:23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</row>
    <row r="788" spans="1:23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</row>
    <row r="789" spans="1:23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</row>
    <row r="790" spans="1:23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</row>
    <row r="791" spans="1:23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</row>
    <row r="792" spans="1:23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</row>
    <row r="793" spans="1:23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</row>
    <row r="794" spans="1:23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</row>
    <row r="795" spans="1:23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</row>
    <row r="796" spans="1:23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</row>
    <row r="797" spans="1:23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</row>
    <row r="798" spans="1:23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</row>
    <row r="799" spans="1:23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</row>
    <row r="800" spans="1:23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</row>
    <row r="801" spans="1:23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</row>
    <row r="802" spans="1:23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</row>
    <row r="803" spans="1:23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</row>
    <row r="804" spans="1:23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</row>
    <row r="805" spans="1:23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</row>
    <row r="806" spans="1:23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</row>
    <row r="807" spans="1:23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</row>
    <row r="808" spans="1:23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</row>
    <row r="809" spans="1:23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</row>
    <row r="810" spans="1:23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</row>
    <row r="811" spans="1:23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</row>
    <row r="812" spans="1:23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</row>
    <row r="813" spans="1:23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</row>
    <row r="814" spans="1:23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</row>
    <row r="815" spans="1:23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</row>
    <row r="816" spans="1:23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</row>
    <row r="817" spans="1:23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</row>
    <row r="818" spans="1:23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</row>
    <row r="819" spans="1:23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</row>
    <row r="820" spans="1:23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</row>
    <row r="821" spans="1:23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</row>
    <row r="822" spans="1:23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</row>
    <row r="823" spans="1:23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</row>
    <row r="824" spans="1:23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</row>
    <row r="825" spans="1:23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</row>
    <row r="826" spans="1:23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</row>
    <row r="827" spans="1:23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</row>
    <row r="828" spans="1:23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</row>
    <row r="829" spans="1:23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</row>
    <row r="830" spans="1:23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</row>
    <row r="831" spans="1:23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</row>
    <row r="832" spans="1:23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</row>
    <row r="833" spans="1:23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</row>
    <row r="834" spans="1:23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</row>
    <row r="835" spans="1:23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</row>
    <row r="836" spans="1:23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</row>
    <row r="837" spans="1:23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</row>
    <row r="838" spans="1:23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</row>
    <row r="839" spans="1:23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</row>
    <row r="840" spans="1:23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</row>
    <row r="841" spans="1:23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</row>
    <row r="842" spans="1:23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</row>
    <row r="843" spans="1:23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</row>
    <row r="844" spans="1:23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</row>
    <row r="845" spans="1:23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</row>
    <row r="846" spans="1:23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</row>
    <row r="847" spans="1:23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</row>
    <row r="848" spans="1:23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</row>
    <row r="849" spans="1:23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</row>
    <row r="850" spans="1:23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</row>
    <row r="851" spans="1:23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</row>
    <row r="852" spans="1:23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</row>
    <row r="853" spans="1:23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</row>
    <row r="854" spans="1:23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</row>
    <row r="855" spans="1:23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</row>
    <row r="856" spans="1:23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</row>
    <row r="857" spans="1:23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</row>
    <row r="858" spans="1:23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</row>
    <row r="859" spans="1:23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</row>
    <row r="860" spans="1:23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</row>
    <row r="861" spans="1:23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</row>
    <row r="862" spans="1:23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</row>
    <row r="863" spans="1:23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</row>
    <row r="864" spans="1:23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</row>
    <row r="865" spans="1:23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</row>
    <row r="866" spans="1:23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</row>
    <row r="867" spans="1:23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</row>
    <row r="868" spans="1:23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</row>
    <row r="869" spans="1:23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</row>
    <row r="870" spans="1:23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</row>
    <row r="871" spans="1:23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</row>
    <row r="872" spans="1:23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</row>
    <row r="873" spans="1:23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</row>
    <row r="874" spans="1:23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</row>
    <row r="875" spans="1:23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</row>
    <row r="876" spans="1:23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</row>
    <row r="877" spans="1:23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</row>
    <row r="878" spans="1:23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</row>
    <row r="879" spans="1:23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</row>
    <row r="880" spans="1:23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</row>
    <row r="881" spans="1:23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</row>
    <row r="882" spans="1:23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</row>
    <row r="883" spans="1:23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</row>
    <row r="884" spans="1:23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</row>
    <row r="885" spans="1:23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</row>
    <row r="886" spans="1:23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</row>
    <row r="887" spans="1:23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</row>
    <row r="888" spans="1:23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</row>
    <row r="889" spans="1:23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</row>
    <row r="890" spans="1:23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</row>
    <row r="891" spans="1:23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</row>
    <row r="892" spans="1:23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</row>
    <row r="893" spans="1:23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</row>
    <row r="894" spans="1:23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</row>
    <row r="895" spans="1:23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</row>
    <row r="896" spans="1:23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</row>
    <row r="897" spans="1:23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</row>
    <row r="898" spans="1:23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</row>
    <row r="899" spans="1:23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</row>
    <row r="900" spans="1:23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</row>
    <row r="901" spans="1:23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</row>
    <row r="902" spans="1:23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</row>
    <row r="903" spans="1:23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</row>
    <row r="904" spans="1:23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</row>
    <row r="905" spans="1:23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</row>
    <row r="906" spans="1:23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</row>
    <row r="907" spans="1:23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</row>
    <row r="908" spans="1:23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</row>
    <row r="909" spans="1:23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</row>
    <row r="910" spans="1:23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</row>
    <row r="911" spans="1:23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</row>
    <row r="912" spans="1:23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</row>
    <row r="913" spans="1:23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</row>
    <row r="914" spans="1:23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</row>
    <row r="915" spans="1:23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</row>
    <row r="916" spans="1:23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</row>
    <row r="917" spans="1:23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</row>
    <row r="918" spans="1:23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</row>
    <row r="919" spans="1:23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</row>
    <row r="920" spans="1:23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</row>
    <row r="921" spans="1:23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</row>
    <row r="922" spans="1:23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</row>
    <row r="923" spans="1:23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</row>
    <row r="924" spans="1:23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</row>
    <row r="925" spans="1:23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</row>
    <row r="926" spans="1:23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</row>
    <row r="927" spans="1:23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</row>
    <row r="928" spans="1:23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</row>
    <row r="929" spans="1:23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</row>
    <row r="930" spans="1:23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</row>
    <row r="931" spans="1:23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</row>
    <row r="932" spans="1:23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</row>
    <row r="933" spans="1:23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</row>
    <row r="934" spans="1:23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</row>
    <row r="935" spans="1:23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</row>
    <row r="936" spans="1:23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</row>
    <row r="937" spans="1:23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</row>
    <row r="938" spans="1:23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</row>
    <row r="939" spans="1:23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</row>
    <row r="940" spans="1:23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</row>
    <row r="941" spans="1:23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</row>
    <row r="942" spans="1:23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</row>
    <row r="943" spans="1:23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</row>
    <row r="944" spans="1:23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</row>
    <row r="945" spans="1:23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</row>
    <row r="946" spans="1:23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</row>
    <row r="947" spans="1:23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</row>
    <row r="948" spans="1:23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</row>
    <row r="949" spans="1:23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</row>
    <row r="950" spans="1:23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</row>
    <row r="951" spans="1:23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</row>
    <row r="952" spans="1:23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</row>
    <row r="953" spans="1:23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</row>
    <row r="954" spans="1:23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</row>
    <row r="955" spans="1:23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</row>
    <row r="956" spans="1:23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</row>
    <row r="957" spans="1:23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</row>
    <row r="958" spans="1:23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</row>
    <row r="959" spans="1:23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</row>
    <row r="960" spans="1:23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</row>
    <row r="961" spans="1:23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</row>
    <row r="962" spans="1:23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</row>
    <row r="963" spans="1:23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</row>
    <row r="964" spans="1:23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</row>
    <row r="965" spans="1:23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</row>
    <row r="966" spans="1:23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</row>
    <row r="967" spans="1:23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</row>
    <row r="968" spans="1:23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</row>
    <row r="969" spans="1:23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</row>
    <row r="970" spans="1:23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</row>
    <row r="971" spans="1:23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</row>
    <row r="972" spans="1:23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</row>
    <row r="973" spans="1:23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</row>
    <row r="974" spans="1:23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</row>
    <row r="975" spans="1:23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</row>
    <row r="976" spans="1:23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</row>
    <row r="977" spans="1:23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</row>
    <row r="978" spans="1:23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</row>
    <row r="979" spans="1:23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</row>
    <row r="980" spans="1:23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</row>
    <row r="981" spans="1:23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</row>
    <row r="982" spans="1:23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</row>
    <row r="983" spans="1:23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</row>
    <row r="984" spans="1:23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</row>
    <row r="985" spans="1:23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</row>
    <row r="986" spans="1:23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</row>
    <row r="987" spans="1:23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</row>
    <row r="988" spans="1:23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</row>
    <row r="989" spans="1:23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</row>
    <row r="990" spans="1:23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</row>
    <row r="991" spans="1:23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</row>
    <row r="992" spans="1:23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</row>
    <row r="993" spans="1:23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</row>
    <row r="994" spans="1:23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</row>
    <row r="995" spans="1:23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</row>
    <row r="996" spans="1:23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</row>
    <row r="997" spans="1:23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</row>
    <row r="998" spans="1:23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</row>
    <row r="999" spans="1:23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</row>
    <row r="1000" spans="1:23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</row>
  </sheetData>
  <mergeCells count="28">
    <mergeCell ref="A48:L48"/>
    <mergeCell ref="A49:J49"/>
    <mergeCell ref="A33:A35"/>
    <mergeCell ref="B33:F34"/>
    <mergeCell ref="G33:H34"/>
    <mergeCell ref="I33:I35"/>
    <mergeCell ref="J33:K35"/>
    <mergeCell ref="J37:K37"/>
    <mergeCell ref="J38:K38"/>
    <mergeCell ref="A30:K30"/>
    <mergeCell ref="A31:K31"/>
    <mergeCell ref="J39:K39"/>
    <mergeCell ref="J40:K40"/>
    <mergeCell ref="J41:K41"/>
    <mergeCell ref="B16:G16"/>
    <mergeCell ref="H16:J17"/>
    <mergeCell ref="B17:D17"/>
    <mergeCell ref="E17:G17"/>
    <mergeCell ref="A29:K29"/>
    <mergeCell ref="H6:J6"/>
    <mergeCell ref="K6:M6"/>
    <mergeCell ref="A1:M1"/>
    <mergeCell ref="A2:M2"/>
    <mergeCell ref="A3:M3"/>
    <mergeCell ref="A5:A7"/>
    <mergeCell ref="B5:M5"/>
    <mergeCell ref="B6:D6"/>
    <mergeCell ref="E6:G6"/>
  </mergeCells>
  <printOptions horizontalCentered="1"/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O1000"/>
  <sheetViews>
    <sheetView workbookViewId="0"/>
  </sheetViews>
  <sheetFormatPr defaultColWidth="12.5703125" defaultRowHeight="15" customHeight="1" x14ac:dyDescent="0.2"/>
  <cols>
    <col min="1" max="1" width="22" customWidth="1"/>
    <col min="2" max="2" width="6.5703125" customWidth="1"/>
    <col min="3" max="3" width="2.42578125" customWidth="1"/>
    <col min="4" max="4" width="9" customWidth="1"/>
    <col min="5" max="5" width="9.42578125" customWidth="1"/>
    <col min="6" max="6" width="13" customWidth="1"/>
    <col min="7" max="8" width="9" customWidth="1"/>
    <col min="9" max="9" width="9.42578125" customWidth="1"/>
    <col min="10" max="10" width="13" customWidth="1"/>
    <col min="11" max="11" width="12.7109375" customWidth="1"/>
    <col min="12" max="41" width="8.85546875" customWidth="1"/>
  </cols>
  <sheetData>
    <row r="1" spans="1:41" ht="15" customHeight="1" x14ac:dyDescent="0.2">
      <c r="A1" s="395" t="s">
        <v>235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5" customHeight="1" x14ac:dyDescent="0.2">
      <c r="A2" s="395" t="s">
        <v>236</v>
      </c>
      <c r="B2" s="396"/>
      <c r="C2" s="396"/>
      <c r="D2" s="396"/>
      <c r="E2" s="396"/>
      <c r="F2" s="396"/>
      <c r="G2" s="396"/>
      <c r="H2" s="396"/>
      <c r="I2" s="396"/>
      <c r="J2" s="396"/>
      <c r="K2" s="397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5" customHeight="1" x14ac:dyDescent="0.2">
      <c r="A4" s="283"/>
      <c r="B4" s="284"/>
      <c r="C4" s="285"/>
      <c r="D4" s="408">
        <v>2019</v>
      </c>
      <c r="E4" s="388"/>
      <c r="F4" s="388"/>
      <c r="G4" s="388"/>
      <c r="H4" s="386"/>
      <c r="I4" s="385">
        <v>2020</v>
      </c>
      <c r="J4" s="386"/>
      <c r="K4" s="454" t="s">
        <v>237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28.5" customHeight="1" x14ac:dyDescent="0.2">
      <c r="A5" s="286"/>
      <c r="B5" s="286"/>
      <c r="C5" s="287"/>
      <c r="D5" s="101" t="s">
        <v>18</v>
      </c>
      <c r="E5" s="288" t="s">
        <v>19</v>
      </c>
      <c r="F5" s="288" t="s">
        <v>238</v>
      </c>
      <c r="G5" s="101" t="s">
        <v>20</v>
      </c>
      <c r="H5" s="289" t="s">
        <v>21</v>
      </c>
      <c r="I5" s="289" t="s">
        <v>18</v>
      </c>
      <c r="J5" s="288" t="s">
        <v>239</v>
      </c>
      <c r="K5" s="393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" ht="15" customHeight="1" x14ac:dyDescent="0.2">
      <c r="A6" s="290"/>
      <c r="B6" s="290"/>
      <c r="C6" s="290"/>
      <c r="D6" s="291"/>
      <c r="E6" s="290"/>
      <c r="F6" s="290"/>
      <c r="G6" s="290"/>
      <c r="H6" s="292"/>
      <c r="I6" s="292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30.75" customHeight="1" x14ac:dyDescent="0.2">
      <c r="A7" s="455" t="s">
        <v>240</v>
      </c>
      <c r="B7" s="397"/>
      <c r="C7" s="293"/>
      <c r="D7" s="294">
        <f t="shared" ref="D7:J7" si="0">SUM(D8:D10)</f>
        <v>2287.4526782293769</v>
      </c>
      <c r="E7" s="294">
        <f t="shared" si="0"/>
        <v>3550.8934064458672</v>
      </c>
      <c r="F7" s="294">
        <f t="shared" si="0"/>
        <v>2714.9669243037133</v>
      </c>
      <c r="G7" s="294">
        <f t="shared" si="0"/>
        <v>2251.4845390468763</v>
      </c>
      <c r="H7" s="294">
        <f t="shared" si="0"/>
        <v>1712.5569077419323</v>
      </c>
      <c r="I7" s="294">
        <f t="shared" si="0"/>
        <v>1941.0971484696934</v>
      </c>
      <c r="J7" s="294">
        <f t="shared" si="0"/>
        <v>1203.9315377440473</v>
      </c>
      <c r="K7" s="294">
        <f t="shared" ref="K7:K10" si="1">(J7/F7-1)*100</f>
        <v>-55.655756725183302</v>
      </c>
      <c r="L7" s="99"/>
      <c r="M7" s="295">
        <f t="shared" ref="M7:M10" si="2">SUM(D7:E7)</f>
        <v>5838.3460846752441</v>
      </c>
      <c r="N7" s="295">
        <f t="shared" ref="N7:N10" si="3">I7+J7</f>
        <v>3145.0286862137409</v>
      </c>
      <c r="O7" s="99"/>
      <c r="P7" s="296" t="s">
        <v>241</v>
      </c>
      <c r="Q7" s="296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27" customHeight="1" x14ac:dyDescent="0.2">
      <c r="A8" s="456" t="s">
        <v>242</v>
      </c>
      <c r="B8" s="397"/>
      <c r="C8" s="293"/>
      <c r="D8" s="294">
        <f>SUM('17a'!L37:N37)</f>
        <v>887.00290471596963</v>
      </c>
      <c r="E8" s="294">
        <f>SUM('17a'!O37:Q37)</f>
        <v>697.56339804550555</v>
      </c>
      <c r="F8" s="294">
        <f>SUM('17a'!O37:P37)</f>
        <v>513.16452842550552</v>
      </c>
      <c r="G8" s="294">
        <f>SUM('17a'!R37:T37)</f>
        <v>315.04091044000717</v>
      </c>
      <c r="H8" s="294">
        <f>SUM('17a'!U37:W37)</f>
        <v>367.35732626308635</v>
      </c>
      <c r="I8" s="294">
        <f>SUM('17a'!L50:N50)</f>
        <v>295.39782222200671</v>
      </c>
      <c r="J8" s="297">
        <f>SUM('17a'!O50:P50)</f>
        <v>40.430821525046056</v>
      </c>
      <c r="K8" s="294">
        <f t="shared" si="1"/>
        <v>-92.121275091032473</v>
      </c>
      <c r="L8" s="99"/>
      <c r="M8" s="295">
        <f t="shared" si="2"/>
        <v>1584.5663027614751</v>
      </c>
      <c r="N8" s="295">
        <f t="shared" si="3"/>
        <v>335.82864374705275</v>
      </c>
      <c r="O8" s="99"/>
      <c r="P8" s="298" t="s">
        <v>243</v>
      </c>
      <c r="Q8" s="299"/>
      <c r="R8" s="99"/>
      <c r="S8" s="99"/>
      <c r="T8" s="99"/>
      <c r="U8" s="99" t="s">
        <v>244</v>
      </c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5" customHeight="1" x14ac:dyDescent="0.2">
      <c r="A9" s="300" t="s">
        <v>245</v>
      </c>
      <c r="B9" s="301"/>
      <c r="C9" s="290"/>
      <c r="D9" s="294">
        <f>SUM('17a'!L38:N38)</f>
        <v>210.57594410340397</v>
      </c>
      <c r="E9" s="294">
        <f>SUM('17a'!O38:Q38)</f>
        <v>242.04520697036136</v>
      </c>
      <c r="F9" s="294">
        <f>SUM('17a'!O38:P38)</f>
        <v>160.03615324820865</v>
      </c>
      <c r="G9" s="294">
        <f>SUM('17a'!R38:T38)</f>
        <v>210.01679122415152</v>
      </c>
      <c r="H9" s="294">
        <f>SUM('17a'!U38:W38)</f>
        <v>196.34262312884388</v>
      </c>
      <c r="I9" s="294">
        <f>SUM('17a'!L51:N51)</f>
        <v>234.41877521768535</v>
      </c>
      <c r="J9" s="297">
        <f>SUM('17a'!O51:P51)</f>
        <v>184.01205923900108</v>
      </c>
      <c r="K9" s="294">
        <f t="shared" si="1"/>
        <v>14.981556044781264</v>
      </c>
      <c r="L9" s="99"/>
      <c r="M9" s="295">
        <f t="shared" si="2"/>
        <v>452.6211510737653</v>
      </c>
      <c r="N9" s="295">
        <f t="shared" si="3"/>
        <v>418.4308344566864</v>
      </c>
      <c r="O9" s="99"/>
      <c r="P9" s="302" t="s">
        <v>246</v>
      </c>
      <c r="Q9" s="290"/>
      <c r="R9" s="99"/>
      <c r="S9" s="99"/>
      <c r="T9" s="99"/>
      <c r="U9" s="99" t="s">
        <v>247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ht="15" customHeight="1" x14ac:dyDescent="0.2">
      <c r="A10" s="303" t="s">
        <v>248</v>
      </c>
      <c r="B10" s="304"/>
      <c r="C10" s="305"/>
      <c r="D10" s="306">
        <f>SUM('17a'!L39:N39)</f>
        <v>1189.8738294100031</v>
      </c>
      <c r="E10" s="306">
        <f>SUM('17a'!O39:Q39)</f>
        <v>2611.2848014300002</v>
      </c>
      <c r="F10" s="306">
        <f>SUM('17a'!O39:P39)</f>
        <v>2041.7662426299994</v>
      </c>
      <c r="G10" s="306">
        <f>SUM('17a'!R39:T39)</f>
        <v>1726.4268373827176</v>
      </c>
      <c r="H10" s="306">
        <f>SUM('17a'!U39:W39)</f>
        <v>1148.8569583500021</v>
      </c>
      <c r="I10" s="306">
        <f>SUM('17a'!L52:N52)</f>
        <v>1411.2805510300013</v>
      </c>
      <c r="J10" s="306">
        <f>SUM('17a'!O52:P52)</f>
        <v>979.4886569800002</v>
      </c>
      <c r="K10" s="306">
        <f t="shared" si="1"/>
        <v>-52.027385088004948</v>
      </c>
      <c r="L10" s="99"/>
      <c r="M10" s="295">
        <f t="shared" si="2"/>
        <v>3801.1586308400033</v>
      </c>
      <c r="N10" s="295">
        <f t="shared" si="3"/>
        <v>2390.7692080100014</v>
      </c>
      <c r="O10" s="99"/>
      <c r="P10" s="307" t="s">
        <v>249</v>
      </c>
      <c r="Q10" s="307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ht="15" customHeight="1" x14ac:dyDescent="0.2">
      <c r="A11" s="300"/>
      <c r="B11" s="302"/>
      <c r="C11" s="290"/>
      <c r="D11" s="294"/>
      <c r="E11" s="294"/>
      <c r="F11" s="294"/>
      <c r="G11" s="294"/>
      <c r="H11" s="294"/>
      <c r="I11" s="294"/>
      <c r="J11" s="294"/>
      <c r="K11" s="294"/>
      <c r="L11" s="99"/>
      <c r="M11" s="295"/>
      <c r="N11" s="295"/>
      <c r="O11" s="99"/>
      <c r="P11" s="298"/>
      <c r="Q11" s="2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ht="15" customHeight="1" x14ac:dyDescent="0.2">
      <c r="A12" s="300"/>
      <c r="B12" s="302"/>
      <c r="C12" s="290"/>
      <c r="D12" s="291"/>
      <c r="E12" s="291"/>
      <c r="F12" s="291"/>
      <c r="G12" s="294"/>
      <c r="H12" s="294"/>
      <c r="I12" s="295"/>
      <c r="J12" s="291"/>
      <c r="K12" s="99"/>
      <c r="L12" s="295"/>
      <c r="M12" s="295"/>
      <c r="N12" s="99"/>
      <c r="O12" s="298"/>
      <c r="P12" s="298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ht="15" customHeight="1" x14ac:dyDescent="0.2">
      <c r="A13" s="395" t="s">
        <v>250</v>
      </c>
      <c r="B13" s="396"/>
      <c r="C13" s="396"/>
      <c r="D13" s="396"/>
      <c r="E13" s="396"/>
      <c r="F13" s="397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ht="15" customHeight="1" x14ac:dyDescent="0.2">
      <c r="A14" s="460" t="s">
        <v>251</v>
      </c>
      <c r="B14" s="396"/>
      <c r="C14" s="396"/>
      <c r="D14" s="396"/>
      <c r="E14" s="396"/>
      <c r="F14" s="397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5" customHeight="1" x14ac:dyDescent="0.2">
      <c r="A15" s="395" t="s">
        <v>236</v>
      </c>
      <c r="B15" s="396"/>
      <c r="C15" s="396"/>
      <c r="D15" s="396"/>
      <c r="E15" s="396"/>
      <c r="F15" s="397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5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</row>
    <row r="17" spans="1:41" ht="15" customHeight="1" x14ac:dyDescent="0.2">
      <c r="A17" s="283"/>
      <c r="B17" s="284"/>
      <c r="C17" s="285"/>
      <c r="D17" s="407" t="s">
        <v>252</v>
      </c>
      <c r="E17" s="461" t="s">
        <v>253</v>
      </c>
      <c r="F17" s="454" t="s">
        <v>254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ht="15" customHeight="1" x14ac:dyDescent="0.2">
      <c r="A18" s="286"/>
      <c r="B18" s="286"/>
      <c r="C18" s="287"/>
      <c r="D18" s="384"/>
      <c r="E18" s="382"/>
      <c r="F18" s="39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15" customHeight="1" x14ac:dyDescent="0.2">
      <c r="A19" s="290"/>
      <c r="B19" s="290"/>
      <c r="C19" s="290"/>
      <c r="D19" s="291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</row>
    <row r="20" spans="1:41" ht="29.25" customHeight="1" x14ac:dyDescent="0.2">
      <c r="A20" s="455" t="s">
        <v>240</v>
      </c>
      <c r="B20" s="397"/>
      <c r="C20" s="293"/>
      <c r="D20" s="294">
        <f t="shared" ref="D20:E20" si="4">SUM(D21:D23)</f>
        <v>5002.4196025330903</v>
      </c>
      <c r="E20" s="294">
        <f t="shared" si="4"/>
        <v>3145.0286862137405</v>
      </c>
      <c r="F20" s="294">
        <f t="shared" ref="F20:F23" si="5">(E20/D20-1)*100</f>
        <v>-37.129850430356079</v>
      </c>
      <c r="G20" s="99"/>
      <c r="H20" s="99"/>
      <c r="I20" s="99"/>
      <c r="J20" s="99"/>
      <c r="K20" s="296"/>
      <c r="L20" s="296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</row>
    <row r="21" spans="1:41" ht="29.25" customHeight="1" x14ac:dyDescent="0.2">
      <c r="A21" s="456" t="s">
        <v>242</v>
      </c>
      <c r="B21" s="397"/>
      <c r="C21" s="293"/>
      <c r="D21" s="291">
        <f t="shared" ref="D21:D23" si="6">SUM(D8,F8)</f>
        <v>1400.1674331414752</v>
      </c>
      <c r="E21" s="295">
        <f t="shared" ref="E21:E23" si="7">SUM(I8:J8)</f>
        <v>335.82864374705275</v>
      </c>
      <c r="F21" s="291">
        <f t="shared" si="5"/>
        <v>-76.015108207911013</v>
      </c>
      <c r="G21" s="99"/>
      <c r="H21" s="99"/>
      <c r="I21" s="99"/>
      <c r="J21" s="99"/>
      <c r="K21" s="298"/>
      <c r="L21" s="2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</row>
    <row r="22" spans="1:41" ht="15" customHeight="1" x14ac:dyDescent="0.2">
      <c r="A22" s="300" t="s">
        <v>245</v>
      </c>
      <c r="B22" s="301"/>
      <c r="C22" s="290"/>
      <c r="D22" s="291">
        <f t="shared" si="6"/>
        <v>370.61209735161265</v>
      </c>
      <c r="E22" s="295">
        <f t="shared" si="7"/>
        <v>418.4308344566864</v>
      </c>
      <c r="F22" s="291">
        <f t="shared" si="5"/>
        <v>12.902637945923946</v>
      </c>
      <c r="G22" s="99"/>
      <c r="H22" s="99"/>
      <c r="I22" s="99"/>
      <c r="J22" s="99"/>
      <c r="K22" s="302"/>
      <c r="L22" s="290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</row>
    <row r="23" spans="1:41" ht="15" customHeight="1" x14ac:dyDescent="0.2">
      <c r="A23" s="303" t="s">
        <v>248</v>
      </c>
      <c r="B23" s="304"/>
      <c r="C23" s="305"/>
      <c r="D23" s="308">
        <f t="shared" si="6"/>
        <v>3231.6400720400025</v>
      </c>
      <c r="E23" s="309">
        <f t="shared" si="7"/>
        <v>2390.7692080100014</v>
      </c>
      <c r="F23" s="308">
        <f t="shared" si="5"/>
        <v>-26.019941741197485</v>
      </c>
      <c r="G23" s="99"/>
      <c r="H23" s="99"/>
      <c r="I23" s="99"/>
      <c r="J23" s="99"/>
      <c r="K23" s="298"/>
      <c r="L23" s="2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</row>
    <row r="24" spans="1:41" ht="15" customHeight="1" x14ac:dyDescent="0.2">
      <c r="A24" s="457" t="s">
        <v>255</v>
      </c>
      <c r="B24" s="396"/>
      <c r="C24" s="397"/>
      <c r="D24" s="310"/>
      <c r="E24" s="311"/>
      <c r="F24" s="311"/>
      <c r="G24" s="311"/>
      <c r="H24" s="311"/>
      <c r="I24" s="312"/>
      <c r="J24" s="313"/>
      <c r="K24" s="313"/>
      <c r="L24" s="310"/>
      <c r="M24" s="310"/>
      <c r="N24" s="310"/>
      <c r="O24" s="310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</row>
    <row r="25" spans="1:41" ht="25.5" customHeight="1" x14ac:dyDescent="0.2">
      <c r="A25" s="458" t="s">
        <v>256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7"/>
      <c r="L25" s="310"/>
      <c r="M25" s="310"/>
      <c r="N25" s="310"/>
      <c r="O25" s="310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</row>
    <row r="26" spans="1:41" ht="15" customHeight="1" x14ac:dyDescent="0.2">
      <c r="A26" s="459" t="s">
        <v>257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7"/>
      <c r="L26" s="310"/>
      <c r="M26" s="310"/>
      <c r="N26" s="310"/>
      <c r="O26" s="310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</row>
    <row r="27" spans="1:41" ht="15" customHeight="1" x14ac:dyDescent="0.2">
      <c r="A27" s="314" t="s">
        <v>258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3"/>
      <c r="L27" s="310"/>
      <c r="M27" s="310"/>
      <c r="N27" s="310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</row>
    <row r="28" spans="1:41" ht="15" customHeight="1" x14ac:dyDescent="0.2">
      <c r="A28" s="313"/>
      <c r="B28" s="310"/>
      <c r="C28" s="310"/>
      <c r="D28" s="310"/>
      <c r="E28" s="311"/>
      <c r="F28" s="311"/>
      <c r="G28" s="311"/>
      <c r="H28" s="311"/>
      <c r="I28" s="312"/>
      <c r="J28" s="313"/>
      <c r="K28" s="313"/>
      <c r="L28" s="310"/>
      <c r="M28" s="310"/>
      <c r="N28" s="310"/>
      <c r="O28" s="310"/>
      <c r="P28" s="316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</row>
    <row r="29" spans="1:41" ht="15.75" customHeight="1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</row>
    <row r="30" spans="1:41" ht="15.75" customHeight="1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</row>
    <row r="31" spans="1:41" ht="15.75" customHeight="1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</row>
    <row r="32" spans="1:41" ht="15.75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5.75" customHeight="1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</row>
    <row r="34" spans="1:41" ht="15.75" customHeight="1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</row>
    <row r="35" spans="1:41" ht="15.75" customHeight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</row>
    <row r="36" spans="1:41" ht="15.75" customHeight="1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</row>
    <row r="37" spans="1:41" ht="15.75" customHeight="1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ht="15" customHeight="1" x14ac:dyDescent="0.2">
      <c r="A38" s="99"/>
      <c r="B38" s="99"/>
      <c r="C38" s="462"/>
      <c r="D38" s="39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</row>
    <row r="39" spans="1:41" ht="15" customHeight="1" x14ac:dyDescent="0.2">
      <c r="A39" s="99"/>
      <c r="B39" s="99"/>
      <c r="C39" s="299"/>
      <c r="D39" s="99"/>
      <c r="E39" s="99"/>
      <c r="F39" s="99"/>
      <c r="G39" s="99"/>
      <c r="H39" s="99"/>
      <c r="I39" s="99"/>
      <c r="J39" s="99"/>
      <c r="K39" s="99"/>
      <c r="L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</row>
    <row r="40" spans="1:41" ht="15" customHeight="1" x14ac:dyDescent="0.2">
      <c r="A40" s="99"/>
      <c r="B40" s="99"/>
      <c r="C40" s="290"/>
      <c r="D40" s="99"/>
      <c r="E40" s="99"/>
      <c r="F40" s="99"/>
      <c r="G40" s="99"/>
      <c r="H40" s="99"/>
      <c r="I40" s="99"/>
      <c r="J40" s="99"/>
      <c r="K40" s="99"/>
      <c r="L40" s="99"/>
      <c r="M40" s="99" t="s">
        <v>259</v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</row>
    <row r="41" spans="1:41" ht="15" customHeight="1" x14ac:dyDescent="0.2">
      <c r="A41" s="99"/>
      <c r="B41" s="99"/>
      <c r="C41" s="298"/>
      <c r="D41" s="99"/>
      <c r="E41" s="99"/>
      <c r="F41" s="99"/>
      <c r="G41" s="99"/>
      <c r="H41" s="99"/>
      <c r="I41" s="99"/>
      <c r="J41" s="99"/>
      <c r="K41" s="99"/>
      <c r="L41" s="99"/>
      <c r="M41" s="99" t="s">
        <v>259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</row>
    <row r="42" spans="1:41" ht="15" customHeight="1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 t="s">
        <v>259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</row>
    <row r="43" spans="1:41" ht="15" customHeight="1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 t="s">
        <v>259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</row>
    <row r="44" spans="1:41" ht="15" customHeight="1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 t="s">
        <v>259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</row>
    <row r="45" spans="1:41" ht="15" customHeight="1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 t="s">
        <v>259</v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 t="s">
        <v>259</v>
      </c>
      <c r="AL45" s="99" t="s">
        <v>30</v>
      </c>
      <c r="AM45" s="99"/>
      <c r="AN45" s="99"/>
      <c r="AO45" s="99"/>
    </row>
    <row r="46" spans="1:41" ht="15" customHeight="1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 t="s">
        <v>259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</row>
    <row r="47" spans="1:41" ht="1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 t="s">
        <v>259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 t="s">
        <v>30</v>
      </c>
      <c r="AM47" s="99"/>
      <c r="AN47" s="99"/>
      <c r="AO47" s="99"/>
    </row>
    <row r="48" spans="1:41" ht="15" customHeight="1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 t="s">
        <v>259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</row>
    <row r="49" spans="1:41" ht="15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 t="s">
        <v>259</v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</row>
    <row r="50" spans="1:41" ht="15" customHeight="1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 t="s">
        <v>259</v>
      </c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</row>
    <row r="51" spans="1:41" ht="1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 t="s">
        <v>259</v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 t="s">
        <v>30</v>
      </c>
      <c r="AM51" s="99"/>
      <c r="AN51" s="99"/>
      <c r="AO51" s="99"/>
    </row>
    <row r="52" spans="1:41" ht="15" customHeight="1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 t="s">
        <v>259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</row>
    <row r="53" spans="1:41" ht="1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 t="s">
        <v>259</v>
      </c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 t="s">
        <v>30</v>
      </c>
      <c r="AM53" s="99"/>
      <c r="AN53" s="99"/>
      <c r="AO53" s="99"/>
    </row>
    <row r="54" spans="1:41" ht="15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 t="s">
        <v>259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</row>
    <row r="55" spans="1:41" ht="1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 t="s">
        <v>259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 t="s">
        <v>259</v>
      </c>
      <c r="AL55" s="99" t="s">
        <v>30</v>
      </c>
      <c r="AM55" s="99"/>
      <c r="AN55" s="99"/>
      <c r="AO55" s="99"/>
    </row>
    <row r="56" spans="1:41" ht="15" customHeight="1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 t="s">
        <v>259</v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 t="s">
        <v>30</v>
      </c>
      <c r="AM56" s="99"/>
      <c r="AN56" s="99"/>
      <c r="AO56" s="99"/>
    </row>
    <row r="57" spans="1:41" ht="15" customHeight="1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 t="s">
        <v>259</v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</row>
    <row r="58" spans="1:41" ht="15" customHeight="1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 t="s">
        <v>259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</row>
    <row r="59" spans="1:41" ht="15.7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</row>
    <row r="60" spans="1:41" ht="15.75" customHeight="1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</row>
    <row r="61" spans="1:41" ht="15.75" customHeight="1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</row>
    <row r="62" spans="1:41" ht="15.75" customHeight="1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</row>
    <row r="63" spans="1:41" ht="15.75" customHeight="1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</row>
    <row r="64" spans="1:41" ht="15.75" customHeight="1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</row>
    <row r="65" spans="1:41" ht="15.75" customHeight="1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</row>
    <row r="66" spans="1:41" ht="15.75" customHeight="1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</row>
    <row r="67" spans="1:41" ht="15.7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</row>
    <row r="68" spans="1:41" ht="15.75" customHeight="1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</row>
    <row r="69" spans="1:41" ht="15.75" customHeight="1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</row>
    <row r="70" spans="1:41" ht="15.75" customHeight="1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</row>
    <row r="71" spans="1:41" ht="15.75" customHeight="1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</row>
    <row r="72" spans="1:41" ht="15.75" customHeight="1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</row>
    <row r="73" spans="1:41" ht="15.75" customHeight="1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</row>
    <row r="74" spans="1:41" ht="15.75" customHeight="1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</row>
    <row r="75" spans="1:41" ht="15.75" customHeight="1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ht="15.75" customHeight="1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</row>
    <row r="77" spans="1:41" ht="15.75" customHeight="1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</row>
    <row r="78" spans="1:41" ht="15.75" customHeight="1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</row>
    <row r="79" spans="1:41" ht="15.75" customHeight="1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</row>
    <row r="80" spans="1:41" ht="15.75" customHeight="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</row>
    <row r="81" spans="1:41" ht="15.75" customHeigh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</row>
    <row r="82" spans="1:41" ht="15.7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</row>
    <row r="83" spans="1:41" ht="15.7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</row>
    <row r="84" spans="1:41" ht="15.75" customHeight="1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</row>
    <row r="85" spans="1:41" ht="15.7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</row>
    <row r="86" spans="1:41" ht="15.75" customHeight="1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</row>
    <row r="87" spans="1:41" ht="15.7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</row>
    <row r="88" spans="1:41" ht="15.7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</row>
    <row r="89" spans="1:41" ht="15.7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</row>
    <row r="90" spans="1:41" ht="15.75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</row>
    <row r="91" spans="1:41" ht="15.7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</row>
    <row r="92" spans="1:41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</row>
    <row r="93" spans="1:41" ht="15.75" customHeight="1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</row>
    <row r="94" spans="1:41" ht="15.75" customHeight="1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</row>
    <row r="95" spans="1:41" ht="15.7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</row>
    <row r="96" spans="1:41" ht="15.7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</row>
    <row r="97" spans="1:41" ht="15.7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</row>
    <row r="98" spans="1:41" ht="15.7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</row>
    <row r="99" spans="1:41" ht="15.7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</row>
    <row r="100" spans="1:41" ht="15.7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</row>
    <row r="101" spans="1:41" ht="15.7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</row>
    <row r="102" spans="1:41" ht="15.7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</row>
    <row r="103" spans="1:41" ht="15.7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</row>
    <row r="104" spans="1:41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</row>
    <row r="105" spans="1:41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</row>
    <row r="106" spans="1:41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</row>
    <row r="107" spans="1:41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</row>
    <row r="108" spans="1:41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</row>
    <row r="109" spans="1:41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</row>
    <row r="110" spans="1:41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</row>
    <row r="111" spans="1:41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</row>
    <row r="112" spans="1:41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</row>
    <row r="113" spans="1:41" ht="15.7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</row>
    <row r="114" spans="1:41" ht="15.7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</row>
    <row r="115" spans="1:41" ht="15.7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</row>
    <row r="116" spans="1:41" ht="15.7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</row>
    <row r="117" spans="1:41" ht="15.7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</row>
    <row r="118" spans="1:41" ht="15.7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</row>
    <row r="119" spans="1:41" ht="15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</row>
    <row r="120" spans="1:41" ht="15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</row>
    <row r="121" spans="1:41" ht="15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</row>
    <row r="122" spans="1:41" ht="15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</row>
    <row r="123" spans="1:41" ht="15.7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</row>
    <row r="124" spans="1:41" ht="15.7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</row>
    <row r="125" spans="1:41" ht="15.7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</row>
    <row r="126" spans="1:41" ht="15.7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</row>
    <row r="127" spans="1:41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</row>
    <row r="128" spans="1:41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</row>
    <row r="129" spans="1:41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</row>
    <row r="130" spans="1:41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</row>
    <row r="131" spans="1:41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</row>
    <row r="132" spans="1:41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</row>
    <row r="133" spans="1:41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</row>
    <row r="134" spans="1:41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</row>
    <row r="135" spans="1:41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</row>
    <row r="136" spans="1:41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</row>
    <row r="137" spans="1:41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</row>
    <row r="138" spans="1:41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</row>
    <row r="139" spans="1:41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</row>
    <row r="140" spans="1:41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</row>
    <row r="141" spans="1:41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</row>
    <row r="142" spans="1:41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</row>
    <row r="143" spans="1:41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</row>
    <row r="144" spans="1:41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</row>
    <row r="145" spans="1:41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</row>
    <row r="146" spans="1:41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</row>
    <row r="147" spans="1:41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</row>
    <row r="148" spans="1:41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</row>
    <row r="149" spans="1:41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</row>
    <row r="150" spans="1:41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</row>
    <row r="151" spans="1:41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</row>
    <row r="152" spans="1:41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</row>
    <row r="153" spans="1:41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</row>
    <row r="154" spans="1:41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</row>
    <row r="155" spans="1:41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</row>
    <row r="156" spans="1:41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</row>
    <row r="157" spans="1:41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</row>
    <row r="158" spans="1:41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</row>
    <row r="159" spans="1:41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</row>
    <row r="160" spans="1:41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</row>
    <row r="161" spans="1:41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</row>
    <row r="162" spans="1:41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</row>
    <row r="163" spans="1:41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</row>
    <row r="164" spans="1:41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</row>
    <row r="165" spans="1:41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</row>
    <row r="166" spans="1:41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</row>
    <row r="167" spans="1:41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</row>
    <row r="168" spans="1:41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</row>
    <row r="169" spans="1:41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</row>
    <row r="170" spans="1:41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</row>
    <row r="171" spans="1:41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</row>
    <row r="172" spans="1:41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</row>
    <row r="173" spans="1:41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</row>
    <row r="174" spans="1:41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</row>
    <row r="175" spans="1:41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</row>
    <row r="176" spans="1:41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</row>
    <row r="177" spans="1:41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</row>
    <row r="178" spans="1:41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</row>
    <row r="179" spans="1:41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</row>
    <row r="180" spans="1:41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</row>
    <row r="181" spans="1:41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</row>
    <row r="182" spans="1:41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</row>
    <row r="183" spans="1:41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</row>
    <row r="184" spans="1:41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</row>
    <row r="185" spans="1:41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</row>
    <row r="186" spans="1:41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</row>
    <row r="187" spans="1:41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</row>
    <row r="188" spans="1:41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</row>
    <row r="189" spans="1:41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</row>
    <row r="190" spans="1:41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</row>
    <row r="191" spans="1:41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</row>
    <row r="192" spans="1:41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</row>
    <row r="193" spans="1:41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</row>
    <row r="194" spans="1:41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</row>
    <row r="195" spans="1:41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</row>
    <row r="196" spans="1:41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</row>
    <row r="197" spans="1:41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</row>
    <row r="198" spans="1:41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</row>
    <row r="199" spans="1:41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</row>
    <row r="200" spans="1:41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</row>
    <row r="201" spans="1:41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</row>
    <row r="202" spans="1:41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</row>
    <row r="203" spans="1:41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</row>
    <row r="204" spans="1:41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</row>
    <row r="205" spans="1:41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</row>
    <row r="206" spans="1:41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</row>
    <row r="207" spans="1:41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</row>
    <row r="208" spans="1:41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</row>
    <row r="209" spans="1:41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</row>
    <row r="210" spans="1:41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</row>
    <row r="211" spans="1:41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</row>
    <row r="212" spans="1:41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</row>
    <row r="213" spans="1:41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</row>
    <row r="214" spans="1:41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</row>
    <row r="215" spans="1:41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</row>
    <row r="216" spans="1:41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</row>
    <row r="217" spans="1:41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</row>
    <row r="218" spans="1:41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</row>
    <row r="219" spans="1:41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</row>
    <row r="220" spans="1:41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</row>
    <row r="221" spans="1:41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</row>
    <row r="222" spans="1:41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</row>
    <row r="223" spans="1:41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</row>
    <row r="224" spans="1:41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</row>
    <row r="225" spans="1:41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</row>
    <row r="226" spans="1:41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</row>
    <row r="227" spans="1:41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</row>
    <row r="228" spans="1:41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</row>
    <row r="229" spans="1:41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</row>
    <row r="230" spans="1:41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</row>
    <row r="231" spans="1:41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</row>
    <row r="232" spans="1:41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</row>
    <row r="233" spans="1:41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</row>
    <row r="234" spans="1:41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</row>
    <row r="235" spans="1:41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</row>
    <row r="236" spans="1:41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</row>
    <row r="237" spans="1:41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</row>
    <row r="238" spans="1:41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</row>
    <row r="239" spans="1:41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</row>
    <row r="240" spans="1:41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</row>
    <row r="241" spans="1:41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</row>
    <row r="242" spans="1:41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</row>
    <row r="243" spans="1:41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</row>
    <row r="244" spans="1:41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</row>
    <row r="245" spans="1:41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</row>
    <row r="246" spans="1:41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</row>
    <row r="247" spans="1:41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</row>
    <row r="248" spans="1:41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</row>
    <row r="249" spans="1:41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</row>
    <row r="250" spans="1:41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</row>
    <row r="251" spans="1:41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</row>
    <row r="252" spans="1:41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</row>
    <row r="253" spans="1:41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</row>
    <row r="254" spans="1:41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</row>
    <row r="255" spans="1:41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</row>
    <row r="256" spans="1:41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</row>
    <row r="257" spans="1:41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</row>
    <row r="258" spans="1:41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</row>
    <row r="259" spans="1:41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</row>
    <row r="260" spans="1:41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</row>
    <row r="261" spans="1:41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</row>
    <row r="262" spans="1:41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</row>
    <row r="263" spans="1:41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</row>
    <row r="264" spans="1:41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</row>
    <row r="265" spans="1:41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</row>
    <row r="266" spans="1:41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</row>
    <row r="267" spans="1:41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</row>
    <row r="268" spans="1:41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</row>
    <row r="269" spans="1:41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</row>
    <row r="270" spans="1:41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</row>
    <row r="271" spans="1:41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</row>
    <row r="272" spans="1:41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</row>
    <row r="273" spans="1:41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</row>
    <row r="274" spans="1:41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</row>
    <row r="275" spans="1:41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</row>
    <row r="276" spans="1:41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</row>
    <row r="277" spans="1:41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</row>
    <row r="278" spans="1:41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</row>
    <row r="279" spans="1:41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</row>
    <row r="280" spans="1:41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</row>
    <row r="281" spans="1:41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</row>
    <row r="282" spans="1:41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</row>
    <row r="283" spans="1:41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</row>
    <row r="284" spans="1:41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</row>
    <row r="285" spans="1:41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</row>
    <row r="286" spans="1:41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</row>
    <row r="287" spans="1:41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</row>
    <row r="288" spans="1:41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</row>
    <row r="289" spans="1:41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</row>
    <row r="290" spans="1:41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</row>
    <row r="291" spans="1:41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</row>
    <row r="292" spans="1:41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</row>
    <row r="293" spans="1:41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</row>
    <row r="294" spans="1:41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</row>
    <row r="295" spans="1:41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</row>
    <row r="296" spans="1:41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</row>
    <row r="297" spans="1:41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</row>
    <row r="298" spans="1:41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</row>
    <row r="299" spans="1:41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</row>
    <row r="300" spans="1:41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</row>
    <row r="301" spans="1:41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</row>
    <row r="302" spans="1:41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</row>
    <row r="303" spans="1:41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</row>
    <row r="304" spans="1:41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</row>
    <row r="305" spans="1:41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</row>
    <row r="306" spans="1:41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</row>
    <row r="307" spans="1:41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</row>
    <row r="308" spans="1:41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</row>
    <row r="309" spans="1:41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</row>
    <row r="310" spans="1:41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</row>
    <row r="311" spans="1:41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</row>
    <row r="312" spans="1:41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</row>
    <row r="313" spans="1:41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</row>
    <row r="314" spans="1:41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</row>
    <row r="315" spans="1:41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</row>
    <row r="316" spans="1:41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</row>
    <row r="317" spans="1:41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</row>
    <row r="318" spans="1:41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</row>
    <row r="319" spans="1:41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</row>
    <row r="320" spans="1:41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</row>
    <row r="321" spans="1:41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</row>
    <row r="322" spans="1:41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</row>
    <row r="323" spans="1:41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</row>
    <row r="324" spans="1:41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</row>
    <row r="325" spans="1:41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</row>
    <row r="326" spans="1:41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</row>
    <row r="327" spans="1:41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</row>
    <row r="328" spans="1:41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</row>
    <row r="329" spans="1:41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</row>
    <row r="330" spans="1:41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</row>
    <row r="331" spans="1:41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</row>
    <row r="332" spans="1:41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</row>
    <row r="333" spans="1:41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</row>
    <row r="334" spans="1:41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</row>
    <row r="335" spans="1:41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</row>
    <row r="336" spans="1:41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</row>
    <row r="337" spans="1:41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</row>
    <row r="338" spans="1:41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</row>
    <row r="339" spans="1:41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</row>
    <row r="340" spans="1:41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</row>
    <row r="341" spans="1:41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</row>
    <row r="342" spans="1:41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</row>
    <row r="343" spans="1:41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</row>
    <row r="344" spans="1:41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</row>
    <row r="345" spans="1:41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</row>
    <row r="346" spans="1:41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</row>
    <row r="347" spans="1:41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</row>
    <row r="348" spans="1:41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</row>
    <row r="349" spans="1:41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</row>
    <row r="350" spans="1:41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</row>
    <row r="351" spans="1:41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</row>
    <row r="352" spans="1:41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</row>
    <row r="353" spans="1:41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</row>
    <row r="354" spans="1:41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</row>
    <row r="355" spans="1:41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</row>
    <row r="356" spans="1:41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</row>
    <row r="357" spans="1:41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</row>
    <row r="358" spans="1:41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</row>
    <row r="359" spans="1:41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</row>
    <row r="360" spans="1:41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</row>
    <row r="361" spans="1:41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</row>
    <row r="362" spans="1:41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</row>
    <row r="363" spans="1:41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</row>
    <row r="364" spans="1:41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</row>
    <row r="365" spans="1:41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</row>
    <row r="366" spans="1:41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</row>
    <row r="367" spans="1:41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</row>
    <row r="368" spans="1:41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</row>
    <row r="369" spans="1:41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</row>
    <row r="370" spans="1:41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</row>
    <row r="371" spans="1:41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</row>
    <row r="372" spans="1:41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</row>
    <row r="373" spans="1:41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</row>
    <row r="374" spans="1:41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</row>
    <row r="375" spans="1:41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</row>
    <row r="376" spans="1:41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</row>
    <row r="377" spans="1:41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</row>
    <row r="378" spans="1:41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</row>
    <row r="379" spans="1:41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</row>
    <row r="380" spans="1:41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</row>
    <row r="381" spans="1:41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</row>
    <row r="382" spans="1:41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</row>
    <row r="383" spans="1:41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</row>
    <row r="384" spans="1:41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</row>
    <row r="385" spans="1:41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</row>
    <row r="386" spans="1:41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</row>
    <row r="387" spans="1:41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</row>
    <row r="388" spans="1:41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</row>
    <row r="389" spans="1:41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</row>
    <row r="390" spans="1:41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</row>
    <row r="391" spans="1:41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</row>
    <row r="392" spans="1:41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</row>
    <row r="393" spans="1:41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</row>
    <row r="394" spans="1:41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</row>
    <row r="395" spans="1:41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</row>
    <row r="396" spans="1:41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</row>
    <row r="397" spans="1:41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</row>
    <row r="398" spans="1:41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</row>
    <row r="399" spans="1:41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</row>
    <row r="400" spans="1:41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</row>
    <row r="401" spans="1:41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</row>
    <row r="402" spans="1:41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</row>
    <row r="403" spans="1:41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</row>
    <row r="404" spans="1:41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</row>
    <row r="405" spans="1:41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</row>
    <row r="406" spans="1:41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</row>
    <row r="407" spans="1:41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</row>
    <row r="408" spans="1:41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</row>
    <row r="409" spans="1:41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</row>
    <row r="410" spans="1:41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</row>
    <row r="411" spans="1:41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</row>
    <row r="412" spans="1:41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</row>
    <row r="413" spans="1:41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</row>
    <row r="414" spans="1:41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</row>
    <row r="415" spans="1:41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</row>
    <row r="416" spans="1:41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</row>
    <row r="417" spans="1:41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</row>
    <row r="418" spans="1:41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</row>
    <row r="419" spans="1:41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</row>
    <row r="420" spans="1:41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</row>
    <row r="421" spans="1:41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</row>
    <row r="422" spans="1:41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</row>
    <row r="423" spans="1:41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</row>
    <row r="424" spans="1:41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</row>
    <row r="425" spans="1:41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</row>
    <row r="426" spans="1:41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</row>
    <row r="427" spans="1:41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</row>
    <row r="428" spans="1:41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</row>
    <row r="429" spans="1:41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</row>
    <row r="430" spans="1:41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</row>
    <row r="431" spans="1:41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</row>
    <row r="432" spans="1:41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</row>
    <row r="433" spans="1:41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</row>
    <row r="434" spans="1:41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</row>
    <row r="435" spans="1:41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</row>
    <row r="436" spans="1:41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</row>
    <row r="437" spans="1:41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</row>
    <row r="438" spans="1:41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</row>
    <row r="439" spans="1:41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</row>
    <row r="440" spans="1:41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</row>
    <row r="441" spans="1:41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</row>
    <row r="442" spans="1:41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</row>
    <row r="443" spans="1:41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</row>
    <row r="444" spans="1:41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</row>
    <row r="445" spans="1:41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</row>
    <row r="446" spans="1:41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</row>
    <row r="447" spans="1:41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</row>
    <row r="448" spans="1:41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</row>
    <row r="449" spans="1:41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</row>
    <row r="450" spans="1:41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</row>
    <row r="451" spans="1:41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</row>
    <row r="452" spans="1:41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</row>
    <row r="453" spans="1:41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</row>
    <row r="454" spans="1:41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</row>
    <row r="455" spans="1:41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</row>
    <row r="456" spans="1:41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</row>
    <row r="457" spans="1:41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</row>
    <row r="458" spans="1:41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</row>
    <row r="459" spans="1:41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</row>
    <row r="460" spans="1:41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</row>
    <row r="461" spans="1:41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</row>
    <row r="462" spans="1:41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</row>
    <row r="463" spans="1:41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</row>
    <row r="464" spans="1:41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</row>
    <row r="465" spans="1:41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</row>
    <row r="466" spans="1:41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</row>
    <row r="467" spans="1:41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</row>
    <row r="468" spans="1:41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</row>
    <row r="469" spans="1:41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</row>
    <row r="470" spans="1:41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</row>
    <row r="471" spans="1:41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</row>
    <row r="472" spans="1:41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</row>
    <row r="473" spans="1:41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</row>
    <row r="474" spans="1:41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</row>
    <row r="475" spans="1:41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</row>
    <row r="476" spans="1:41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</row>
    <row r="477" spans="1:41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</row>
    <row r="478" spans="1:41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</row>
    <row r="479" spans="1:41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</row>
    <row r="480" spans="1:41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</row>
    <row r="481" spans="1:41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</row>
    <row r="482" spans="1:41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</row>
    <row r="483" spans="1:41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</row>
    <row r="484" spans="1:41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</row>
    <row r="485" spans="1:41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</row>
    <row r="486" spans="1:41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</row>
    <row r="487" spans="1:41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</row>
    <row r="488" spans="1:41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</row>
    <row r="489" spans="1:41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</row>
    <row r="490" spans="1:41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</row>
    <row r="491" spans="1:41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</row>
    <row r="492" spans="1:41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</row>
    <row r="493" spans="1:41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</row>
    <row r="494" spans="1:41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</row>
    <row r="495" spans="1:41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</row>
    <row r="496" spans="1:41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</row>
    <row r="497" spans="1:41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</row>
    <row r="498" spans="1:41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</row>
    <row r="499" spans="1:41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</row>
    <row r="500" spans="1:41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</row>
    <row r="501" spans="1:41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</row>
    <row r="502" spans="1:41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</row>
    <row r="503" spans="1:41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</row>
    <row r="504" spans="1:41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</row>
    <row r="505" spans="1:41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</row>
    <row r="506" spans="1:41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</row>
    <row r="507" spans="1:41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</row>
    <row r="508" spans="1:41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</row>
    <row r="509" spans="1:41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</row>
    <row r="510" spans="1:41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</row>
    <row r="511" spans="1:41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</row>
    <row r="512" spans="1:41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</row>
    <row r="513" spans="1:41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</row>
    <row r="514" spans="1:41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</row>
    <row r="515" spans="1:41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</row>
    <row r="516" spans="1:41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</row>
    <row r="517" spans="1:41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</row>
    <row r="518" spans="1:41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</row>
    <row r="519" spans="1:41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</row>
    <row r="520" spans="1:41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</row>
    <row r="521" spans="1:41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</row>
    <row r="522" spans="1:41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</row>
    <row r="523" spans="1:41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</row>
    <row r="524" spans="1:41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</row>
    <row r="525" spans="1:41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</row>
    <row r="526" spans="1:41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</row>
    <row r="527" spans="1:41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</row>
    <row r="528" spans="1:41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</row>
    <row r="529" spans="1:41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</row>
    <row r="530" spans="1:41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</row>
    <row r="531" spans="1:41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</row>
    <row r="532" spans="1:41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</row>
    <row r="533" spans="1:41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</row>
    <row r="534" spans="1:41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</row>
    <row r="535" spans="1:41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</row>
    <row r="536" spans="1:41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</row>
    <row r="537" spans="1:41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</row>
    <row r="538" spans="1:41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</row>
    <row r="539" spans="1:41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</row>
    <row r="540" spans="1:41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</row>
    <row r="541" spans="1:41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</row>
    <row r="542" spans="1:41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</row>
    <row r="543" spans="1:41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</row>
    <row r="544" spans="1:41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</row>
    <row r="545" spans="1:41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</row>
    <row r="546" spans="1:41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</row>
    <row r="547" spans="1:41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</row>
    <row r="548" spans="1:41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</row>
    <row r="549" spans="1:41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</row>
    <row r="550" spans="1:41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</row>
    <row r="551" spans="1:41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</row>
    <row r="552" spans="1:41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</row>
    <row r="553" spans="1:41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</row>
    <row r="554" spans="1:41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</row>
    <row r="555" spans="1:41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</row>
    <row r="556" spans="1:41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</row>
    <row r="557" spans="1:41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</row>
    <row r="558" spans="1:41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</row>
    <row r="559" spans="1:41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</row>
    <row r="560" spans="1:41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</row>
    <row r="561" spans="1:41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</row>
    <row r="562" spans="1:41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</row>
    <row r="563" spans="1:41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</row>
    <row r="564" spans="1:41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</row>
    <row r="565" spans="1:41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</row>
    <row r="566" spans="1:41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</row>
    <row r="567" spans="1:41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</row>
    <row r="568" spans="1:41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</row>
    <row r="569" spans="1:41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</row>
    <row r="570" spans="1:41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</row>
    <row r="571" spans="1:41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</row>
    <row r="572" spans="1:41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</row>
    <row r="573" spans="1:41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</row>
    <row r="574" spans="1:41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</row>
    <row r="575" spans="1:41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</row>
    <row r="576" spans="1:41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</row>
    <row r="577" spans="1:41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</row>
    <row r="578" spans="1:41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</row>
    <row r="579" spans="1:41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</row>
    <row r="580" spans="1:41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</row>
    <row r="581" spans="1:41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</row>
    <row r="582" spans="1:41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</row>
    <row r="583" spans="1:41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</row>
    <row r="584" spans="1:41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</row>
    <row r="585" spans="1:41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</row>
    <row r="586" spans="1:41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</row>
    <row r="587" spans="1:41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</row>
    <row r="588" spans="1:41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</row>
    <row r="589" spans="1:41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</row>
    <row r="590" spans="1:41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</row>
    <row r="591" spans="1:41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</row>
    <row r="592" spans="1:41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</row>
    <row r="593" spans="1:41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</row>
    <row r="594" spans="1:41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</row>
    <row r="595" spans="1:41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</row>
    <row r="596" spans="1:41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</row>
    <row r="597" spans="1:41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</row>
    <row r="598" spans="1:41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</row>
    <row r="599" spans="1:41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</row>
    <row r="600" spans="1:41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</row>
    <row r="601" spans="1:41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</row>
    <row r="602" spans="1:41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</row>
    <row r="603" spans="1:41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</row>
    <row r="604" spans="1:41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</row>
    <row r="605" spans="1:41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</row>
    <row r="606" spans="1:41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</row>
    <row r="607" spans="1:41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</row>
    <row r="608" spans="1:41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</row>
    <row r="609" spans="1:41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</row>
    <row r="610" spans="1:41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</row>
    <row r="611" spans="1:41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</row>
    <row r="612" spans="1:41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</row>
    <row r="613" spans="1:41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</row>
    <row r="614" spans="1:41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</row>
    <row r="615" spans="1:41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</row>
    <row r="616" spans="1:41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</row>
    <row r="617" spans="1:41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</row>
    <row r="618" spans="1:41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</row>
    <row r="619" spans="1:41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</row>
    <row r="620" spans="1:41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</row>
    <row r="621" spans="1:41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</row>
    <row r="622" spans="1:41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</row>
    <row r="623" spans="1:41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</row>
    <row r="624" spans="1:41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</row>
    <row r="625" spans="1:41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</row>
    <row r="626" spans="1:41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</row>
    <row r="627" spans="1:41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</row>
    <row r="628" spans="1:41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</row>
    <row r="629" spans="1:41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</row>
    <row r="630" spans="1:41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</row>
    <row r="631" spans="1:41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</row>
    <row r="632" spans="1:41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</row>
    <row r="633" spans="1:41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</row>
    <row r="634" spans="1:41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</row>
    <row r="635" spans="1:41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</row>
    <row r="636" spans="1:41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</row>
    <row r="637" spans="1:41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</row>
    <row r="638" spans="1:41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</row>
    <row r="639" spans="1:41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</row>
    <row r="640" spans="1:41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</row>
    <row r="641" spans="1:41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</row>
    <row r="642" spans="1:41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</row>
    <row r="643" spans="1:41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</row>
    <row r="644" spans="1:41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</row>
    <row r="645" spans="1:41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</row>
    <row r="646" spans="1:41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</row>
    <row r="647" spans="1:41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</row>
    <row r="648" spans="1:41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</row>
    <row r="649" spans="1:41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</row>
    <row r="650" spans="1:41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</row>
    <row r="651" spans="1:41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</row>
    <row r="652" spans="1:41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</row>
    <row r="653" spans="1:41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</row>
    <row r="654" spans="1:41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</row>
    <row r="655" spans="1:41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</row>
    <row r="656" spans="1:41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</row>
    <row r="657" spans="1:41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</row>
    <row r="658" spans="1:41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</row>
    <row r="659" spans="1:41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</row>
    <row r="660" spans="1:41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</row>
    <row r="661" spans="1:41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</row>
    <row r="662" spans="1:41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</row>
    <row r="663" spans="1:41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</row>
    <row r="664" spans="1:41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</row>
    <row r="665" spans="1:41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</row>
    <row r="666" spans="1:41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</row>
    <row r="667" spans="1:41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</row>
    <row r="668" spans="1:41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</row>
    <row r="669" spans="1:41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</row>
    <row r="670" spans="1:41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</row>
    <row r="671" spans="1:41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</row>
    <row r="672" spans="1:41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</row>
    <row r="673" spans="1:41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</row>
    <row r="674" spans="1:41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</row>
    <row r="675" spans="1:41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</row>
    <row r="676" spans="1:41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</row>
    <row r="677" spans="1:41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</row>
    <row r="678" spans="1:41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</row>
    <row r="679" spans="1:41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</row>
    <row r="680" spans="1:41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</row>
    <row r="681" spans="1:41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</row>
    <row r="682" spans="1:41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</row>
    <row r="683" spans="1:41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</row>
    <row r="684" spans="1:41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</row>
    <row r="685" spans="1:41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</row>
    <row r="686" spans="1:41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</row>
    <row r="687" spans="1:41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</row>
    <row r="688" spans="1:41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</row>
    <row r="689" spans="1:41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</row>
    <row r="690" spans="1:41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</row>
    <row r="691" spans="1:41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</row>
    <row r="692" spans="1:41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</row>
    <row r="693" spans="1:41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</row>
    <row r="694" spans="1:41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</row>
    <row r="695" spans="1:41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</row>
    <row r="696" spans="1:41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</row>
    <row r="697" spans="1:41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</row>
    <row r="698" spans="1:41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</row>
    <row r="699" spans="1:41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</row>
    <row r="700" spans="1:41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</row>
    <row r="701" spans="1:41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</row>
    <row r="702" spans="1:41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</row>
    <row r="703" spans="1:41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</row>
    <row r="704" spans="1:41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</row>
    <row r="705" spans="1:41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</row>
    <row r="706" spans="1:41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</row>
    <row r="707" spans="1:41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</row>
    <row r="708" spans="1:41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</row>
    <row r="709" spans="1:41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</row>
    <row r="710" spans="1:41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</row>
    <row r="711" spans="1:41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</row>
    <row r="712" spans="1:41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</row>
    <row r="713" spans="1:41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</row>
    <row r="714" spans="1:41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</row>
    <row r="715" spans="1:41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</row>
    <row r="716" spans="1:41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</row>
    <row r="717" spans="1:41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</row>
    <row r="718" spans="1:41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</row>
    <row r="719" spans="1:41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</row>
    <row r="720" spans="1:41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</row>
    <row r="721" spans="1:41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</row>
    <row r="722" spans="1:41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</row>
    <row r="723" spans="1:41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</row>
    <row r="724" spans="1:41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</row>
    <row r="725" spans="1:41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</row>
    <row r="726" spans="1:41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</row>
    <row r="727" spans="1:41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</row>
    <row r="728" spans="1:41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</row>
    <row r="729" spans="1:41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</row>
    <row r="730" spans="1:41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</row>
    <row r="731" spans="1:41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</row>
    <row r="732" spans="1:41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</row>
    <row r="733" spans="1:41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</row>
    <row r="734" spans="1:41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</row>
    <row r="735" spans="1:41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</row>
    <row r="736" spans="1:41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</row>
    <row r="737" spans="1:41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</row>
    <row r="738" spans="1:41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</row>
    <row r="739" spans="1:41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</row>
    <row r="740" spans="1:41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</row>
    <row r="741" spans="1:41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</row>
    <row r="742" spans="1:41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</row>
    <row r="743" spans="1:41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</row>
    <row r="744" spans="1:41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</row>
    <row r="745" spans="1:41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</row>
    <row r="746" spans="1:41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</row>
    <row r="747" spans="1:41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</row>
    <row r="748" spans="1:41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</row>
    <row r="749" spans="1:41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</row>
    <row r="750" spans="1:41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</row>
    <row r="751" spans="1:41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</row>
    <row r="752" spans="1:41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</row>
    <row r="753" spans="1:41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</row>
    <row r="754" spans="1:41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</row>
    <row r="755" spans="1:41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</row>
    <row r="756" spans="1:41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</row>
    <row r="757" spans="1:41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</row>
    <row r="758" spans="1:41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</row>
    <row r="759" spans="1:41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</row>
    <row r="760" spans="1:41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</row>
    <row r="761" spans="1:41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</row>
    <row r="762" spans="1:41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</row>
    <row r="763" spans="1:41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</row>
    <row r="764" spans="1:41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</row>
    <row r="765" spans="1:41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</row>
    <row r="766" spans="1:41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</row>
    <row r="767" spans="1:41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</row>
    <row r="768" spans="1:41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</row>
    <row r="769" spans="1:41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</row>
    <row r="770" spans="1:41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</row>
    <row r="771" spans="1:41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</row>
    <row r="772" spans="1:41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</row>
    <row r="773" spans="1:41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</row>
    <row r="774" spans="1:41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</row>
    <row r="775" spans="1:41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</row>
    <row r="776" spans="1:41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</row>
    <row r="777" spans="1:41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</row>
    <row r="778" spans="1:41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</row>
    <row r="779" spans="1:41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</row>
    <row r="780" spans="1:41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</row>
    <row r="781" spans="1:41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</row>
    <row r="782" spans="1:41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</row>
    <row r="783" spans="1:41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</row>
    <row r="784" spans="1:41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</row>
    <row r="785" spans="1:41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</row>
    <row r="786" spans="1:41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</row>
    <row r="787" spans="1:41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</row>
    <row r="788" spans="1:41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</row>
    <row r="789" spans="1:41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</row>
    <row r="790" spans="1:41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</row>
    <row r="791" spans="1:41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</row>
    <row r="792" spans="1:41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</row>
    <row r="793" spans="1:41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</row>
    <row r="794" spans="1:41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</row>
    <row r="795" spans="1:41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</row>
    <row r="796" spans="1:41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</row>
    <row r="797" spans="1:41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</row>
    <row r="798" spans="1:41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</row>
    <row r="799" spans="1:41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</row>
    <row r="800" spans="1:41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</row>
    <row r="801" spans="1:41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</row>
    <row r="802" spans="1:41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</row>
    <row r="803" spans="1:41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</row>
    <row r="804" spans="1:41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</row>
    <row r="805" spans="1:41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</row>
    <row r="806" spans="1:41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</row>
    <row r="807" spans="1:41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</row>
    <row r="808" spans="1:41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</row>
    <row r="809" spans="1:41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</row>
    <row r="810" spans="1:41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</row>
    <row r="811" spans="1:41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</row>
    <row r="812" spans="1:41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</row>
    <row r="813" spans="1:41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</row>
    <row r="814" spans="1:41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</row>
    <row r="815" spans="1:41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</row>
    <row r="816" spans="1:41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</row>
    <row r="817" spans="1:41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</row>
    <row r="818" spans="1:41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</row>
    <row r="819" spans="1:41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</row>
    <row r="820" spans="1:41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</row>
    <row r="821" spans="1:41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</row>
    <row r="822" spans="1:41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</row>
    <row r="823" spans="1:41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</row>
    <row r="824" spans="1:41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</row>
    <row r="825" spans="1:41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</row>
    <row r="826" spans="1:41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</row>
    <row r="827" spans="1:41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</row>
    <row r="828" spans="1:41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</row>
    <row r="829" spans="1:41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</row>
    <row r="830" spans="1:41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</row>
    <row r="831" spans="1:41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</row>
    <row r="832" spans="1:41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</row>
    <row r="833" spans="1:41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</row>
    <row r="834" spans="1:41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</row>
    <row r="835" spans="1:41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</row>
    <row r="836" spans="1:41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</row>
    <row r="837" spans="1:41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</row>
    <row r="838" spans="1:41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</row>
    <row r="839" spans="1:41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</row>
    <row r="840" spans="1:41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</row>
    <row r="841" spans="1:41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</row>
    <row r="842" spans="1:41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</row>
    <row r="843" spans="1:41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</row>
    <row r="844" spans="1:41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</row>
    <row r="845" spans="1:41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</row>
    <row r="846" spans="1:41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</row>
    <row r="847" spans="1:41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</row>
    <row r="848" spans="1:41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</row>
    <row r="849" spans="1:41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</row>
    <row r="850" spans="1:41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</row>
    <row r="851" spans="1:41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</row>
    <row r="852" spans="1:41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</row>
    <row r="853" spans="1:41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</row>
    <row r="854" spans="1:41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</row>
    <row r="855" spans="1:41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</row>
    <row r="856" spans="1:41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</row>
    <row r="857" spans="1:41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</row>
    <row r="858" spans="1:41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</row>
    <row r="859" spans="1:41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</row>
    <row r="860" spans="1:41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</row>
    <row r="861" spans="1:41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</row>
    <row r="862" spans="1:41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</row>
    <row r="863" spans="1:41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</row>
    <row r="864" spans="1:41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</row>
    <row r="865" spans="1:41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</row>
    <row r="866" spans="1:41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</row>
    <row r="867" spans="1:41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</row>
    <row r="868" spans="1:41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</row>
    <row r="869" spans="1:41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</row>
    <row r="870" spans="1:41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</row>
    <row r="871" spans="1:41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</row>
    <row r="872" spans="1:41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</row>
    <row r="873" spans="1:41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</row>
    <row r="874" spans="1:41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</row>
    <row r="875" spans="1:41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</row>
    <row r="876" spans="1:41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</row>
    <row r="877" spans="1:41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</row>
    <row r="878" spans="1:41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</row>
    <row r="879" spans="1:41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</row>
    <row r="880" spans="1:41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</row>
    <row r="881" spans="1:41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</row>
    <row r="882" spans="1:41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</row>
    <row r="883" spans="1:41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</row>
    <row r="884" spans="1:41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</row>
    <row r="885" spans="1:41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</row>
    <row r="886" spans="1:41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</row>
    <row r="887" spans="1:41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</row>
    <row r="888" spans="1:41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</row>
    <row r="889" spans="1:41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</row>
    <row r="890" spans="1:41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</row>
    <row r="891" spans="1:41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</row>
    <row r="892" spans="1:41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</row>
    <row r="893" spans="1:41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</row>
    <row r="894" spans="1:41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</row>
    <row r="895" spans="1:41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</row>
    <row r="896" spans="1:41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</row>
    <row r="897" spans="1:41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</row>
    <row r="898" spans="1:41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</row>
    <row r="899" spans="1:41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</row>
    <row r="900" spans="1:41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</row>
    <row r="901" spans="1:41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</row>
    <row r="902" spans="1:41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</row>
    <row r="903" spans="1:41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</row>
    <row r="904" spans="1:41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</row>
    <row r="905" spans="1:41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</row>
    <row r="906" spans="1:41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</row>
    <row r="907" spans="1:41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</row>
    <row r="908" spans="1:41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</row>
    <row r="909" spans="1:41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</row>
    <row r="910" spans="1:41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</row>
    <row r="911" spans="1:41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</row>
    <row r="912" spans="1:41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</row>
    <row r="913" spans="1:41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</row>
    <row r="914" spans="1:41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</row>
    <row r="915" spans="1:41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</row>
    <row r="916" spans="1:41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</row>
    <row r="917" spans="1:41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</row>
    <row r="918" spans="1:41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</row>
    <row r="919" spans="1:41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</row>
    <row r="920" spans="1:41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</row>
    <row r="921" spans="1:41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</row>
    <row r="922" spans="1:41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</row>
    <row r="923" spans="1:41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</row>
    <row r="924" spans="1:41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</row>
    <row r="925" spans="1:41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</row>
    <row r="926" spans="1:41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</row>
    <row r="927" spans="1:41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</row>
    <row r="928" spans="1:41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</row>
    <row r="929" spans="1:41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</row>
    <row r="930" spans="1:41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</row>
    <row r="931" spans="1:41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</row>
    <row r="932" spans="1:41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</row>
    <row r="933" spans="1:41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</row>
    <row r="934" spans="1:41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</row>
    <row r="935" spans="1:41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</row>
    <row r="936" spans="1:41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</row>
    <row r="937" spans="1:41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</row>
    <row r="938" spans="1:41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</row>
    <row r="939" spans="1:41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</row>
    <row r="940" spans="1:41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</row>
    <row r="941" spans="1:41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</row>
    <row r="942" spans="1:41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</row>
    <row r="943" spans="1:41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</row>
    <row r="944" spans="1:41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</row>
    <row r="945" spans="1:41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</row>
    <row r="946" spans="1:41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</row>
    <row r="947" spans="1:41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</row>
    <row r="948" spans="1:41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</row>
    <row r="949" spans="1:41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</row>
    <row r="950" spans="1:41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</row>
    <row r="951" spans="1:41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</row>
    <row r="952" spans="1:41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</row>
    <row r="953" spans="1:41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</row>
    <row r="954" spans="1:41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</row>
    <row r="955" spans="1:41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</row>
    <row r="956" spans="1:41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</row>
    <row r="957" spans="1:41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</row>
    <row r="958" spans="1:41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</row>
    <row r="959" spans="1:41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</row>
    <row r="960" spans="1:41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</row>
    <row r="961" spans="1:41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</row>
    <row r="962" spans="1:41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</row>
    <row r="963" spans="1:41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</row>
    <row r="964" spans="1:41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</row>
    <row r="965" spans="1:41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</row>
    <row r="966" spans="1:41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</row>
    <row r="967" spans="1:41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</row>
    <row r="968" spans="1:41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</row>
    <row r="969" spans="1:41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</row>
    <row r="970" spans="1:41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</row>
    <row r="971" spans="1:41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</row>
    <row r="972" spans="1:41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</row>
    <row r="973" spans="1:41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</row>
    <row r="974" spans="1:41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</row>
    <row r="975" spans="1:41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</row>
    <row r="976" spans="1:41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</row>
    <row r="977" spans="1:41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</row>
    <row r="978" spans="1:41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</row>
    <row r="979" spans="1:41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</row>
    <row r="980" spans="1:41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</row>
    <row r="981" spans="1:41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</row>
    <row r="982" spans="1:41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</row>
    <row r="983" spans="1:41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</row>
    <row r="984" spans="1:41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</row>
    <row r="985" spans="1:41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</row>
    <row r="986" spans="1:41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</row>
    <row r="987" spans="1:41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</row>
    <row r="988" spans="1:41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</row>
    <row r="989" spans="1:41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</row>
    <row r="990" spans="1:41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</row>
    <row r="991" spans="1:41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</row>
    <row r="992" spans="1:41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</row>
    <row r="993" spans="1:41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</row>
    <row r="994" spans="1:41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</row>
    <row r="995" spans="1:41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</row>
    <row r="996" spans="1:41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</row>
    <row r="997" spans="1:41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</row>
    <row r="998" spans="1:41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</row>
    <row r="999" spans="1:41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</row>
    <row r="1000" spans="1:41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</row>
  </sheetData>
  <mergeCells count="19">
    <mergeCell ref="C38:D38"/>
    <mergeCell ref="A26:K26"/>
    <mergeCell ref="A13:F13"/>
    <mergeCell ref="A14:F14"/>
    <mergeCell ref="A15:F15"/>
    <mergeCell ref="D17:D18"/>
    <mergeCell ref="E17:E18"/>
    <mergeCell ref="F17:F18"/>
    <mergeCell ref="A20:B20"/>
    <mergeCell ref="A7:B7"/>
    <mergeCell ref="A8:B8"/>
    <mergeCell ref="A21:B21"/>
    <mergeCell ref="A24:C24"/>
    <mergeCell ref="A25:K25"/>
    <mergeCell ref="A1:K1"/>
    <mergeCell ref="A2:K2"/>
    <mergeCell ref="D4:H4"/>
    <mergeCell ref="I4:J4"/>
    <mergeCell ref="K4:K5"/>
  </mergeCells>
  <printOptions horizontalCentered="1"/>
  <pageMargins left="0.7" right="0.7" top="0.75" bottom="0.7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1000"/>
  <sheetViews>
    <sheetView workbookViewId="0"/>
  </sheetViews>
  <sheetFormatPr defaultColWidth="12.5703125" defaultRowHeight="15" customHeight="1" x14ac:dyDescent="0.2"/>
  <cols>
    <col min="1" max="1" width="42.28515625" customWidth="1"/>
    <col min="2" max="3" width="13.28515625" customWidth="1"/>
    <col min="4" max="4" width="13.7109375" customWidth="1"/>
    <col min="5" max="7" width="9.7109375" customWidth="1"/>
    <col min="8" max="8" width="12.42578125" customWidth="1"/>
    <col min="9" max="9" width="13.5703125" customWidth="1"/>
    <col min="10" max="10" width="8.28515625" customWidth="1"/>
    <col min="11" max="11" width="5.28515625" customWidth="1"/>
    <col min="12" max="12" width="8.85546875" customWidth="1"/>
    <col min="13" max="13" width="9.28515625" customWidth="1"/>
    <col min="14" max="29" width="8.85546875" customWidth="1"/>
  </cols>
  <sheetData>
    <row r="1" spans="1:29" ht="15" customHeight="1" x14ac:dyDescent="0.2">
      <c r="A1" s="440" t="s">
        <v>260</v>
      </c>
      <c r="B1" s="396"/>
      <c r="C1" s="396"/>
      <c r="D1" s="396"/>
      <c r="E1" s="396"/>
      <c r="F1" s="396"/>
      <c r="G1" s="396"/>
      <c r="H1" s="396"/>
      <c r="I1" s="396"/>
      <c r="J1" s="397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" customHeight="1" x14ac:dyDescent="0.2">
      <c r="A2" s="395" t="s">
        <v>261</v>
      </c>
      <c r="B2" s="396"/>
      <c r="C2" s="396"/>
      <c r="D2" s="396"/>
      <c r="E2" s="396"/>
      <c r="F2" s="396"/>
      <c r="G2" s="396"/>
      <c r="H2" s="396"/>
      <c r="I2" s="396"/>
      <c r="J2" s="397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317"/>
      <c r="N3" s="317"/>
      <c r="O3" s="317"/>
      <c r="P3" s="317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15" customHeight="1" x14ac:dyDescent="0.2">
      <c r="A4" s="283"/>
      <c r="B4" s="385">
        <v>2019</v>
      </c>
      <c r="C4" s="388"/>
      <c r="D4" s="388"/>
      <c r="E4" s="388"/>
      <c r="F4" s="386"/>
      <c r="G4" s="438">
        <v>2020</v>
      </c>
      <c r="H4" s="386"/>
      <c r="I4" s="454" t="s">
        <v>262</v>
      </c>
      <c r="J4" s="318"/>
      <c r="K4" s="51"/>
      <c r="L4" s="51"/>
      <c r="M4" s="319"/>
      <c r="N4" s="319"/>
      <c r="O4" s="319"/>
      <c r="P4" s="319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31.5" customHeight="1" x14ac:dyDescent="0.2">
      <c r="A5" s="305"/>
      <c r="B5" s="101" t="s">
        <v>18</v>
      </c>
      <c r="C5" s="288" t="s">
        <v>19</v>
      </c>
      <c r="D5" s="288" t="s">
        <v>238</v>
      </c>
      <c r="E5" s="289" t="s">
        <v>20</v>
      </c>
      <c r="F5" s="289" t="s">
        <v>21</v>
      </c>
      <c r="G5" s="289" t="s">
        <v>18</v>
      </c>
      <c r="H5" s="288" t="s">
        <v>263</v>
      </c>
      <c r="I5" s="393"/>
      <c r="J5" s="318"/>
      <c r="K5" s="99"/>
      <c r="L5" s="99"/>
      <c r="M5" s="320"/>
      <c r="N5" s="320"/>
      <c r="O5" s="320"/>
      <c r="P5" s="31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29" ht="15" customHeight="1" x14ac:dyDescent="0.2">
      <c r="A6" s="301"/>
      <c r="B6" s="294"/>
      <c r="C6" s="301"/>
      <c r="D6" s="301"/>
      <c r="E6" s="301"/>
      <c r="F6" s="321"/>
      <c r="G6" s="321"/>
      <c r="H6" s="51"/>
      <c r="I6" s="32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30" customHeight="1" x14ac:dyDescent="0.2">
      <c r="A7" s="323" t="s">
        <v>240</v>
      </c>
      <c r="B7" s="294">
        <f t="shared" ref="B7:H7" si="0">SUM(B8:B10)</f>
        <v>117390.74363104394</v>
      </c>
      <c r="C7" s="294">
        <f t="shared" si="0"/>
        <v>185946.2411774119</v>
      </c>
      <c r="D7" s="294">
        <f t="shared" si="0"/>
        <v>141602.34752332777</v>
      </c>
      <c r="E7" s="294">
        <f t="shared" si="0"/>
        <v>120475.50337597579</v>
      </c>
      <c r="F7" s="294">
        <f t="shared" si="0"/>
        <v>91010.515123318415</v>
      </c>
      <c r="G7" s="294">
        <f t="shared" si="0"/>
        <v>101606.02154904048</v>
      </c>
      <c r="H7" s="297">
        <f t="shared" si="0"/>
        <v>62775.846549862203</v>
      </c>
      <c r="I7" s="294">
        <f t="shared" ref="I7:I10" si="1">(H7/D7-1)*100</f>
        <v>-55.667510004012875</v>
      </c>
      <c r="J7" s="297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51"/>
      <c r="W7" s="51"/>
      <c r="X7" s="51"/>
      <c r="Y7" s="51"/>
      <c r="Z7" s="51"/>
      <c r="AA7" s="51"/>
      <c r="AB7" s="51"/>
      <c r="AC7" s="51"/>
    </row>
    <row r="8" spans="1:29" ht="15" customHeight="1" x14ac:dyDescent="0.2">
      <c r="A8" s="325" t="s">
        <v>242</v>
      </c>
      <c r="B8" s="294">
        <f t="shared" ref="B8:B10" si="2">SUM(L42:N42)</f>
        <v>45419.292315964092</v>
      </c>
      <c r="C8" s="294">
        <f t="shared" ref="C8:C10" si="3">SUM(O42:Q42)</f>
        <v>36540.286480457318</v>
      </c>
      <c r="D8" s="294">
        <f t="shared" ref="D8:D10" si="4">SUM(O42:P42)</f>
        <v>26758.369004403408</v>
      </c>
      <c r="E8" s="294">
        <f t="shared" ref="E8:E10" si="5">SUM(R42:T42)</f>
        <v>16746.515559624066</v>
      </c>
      <c r="F8" s="294">
        <f t="shared" ref="F8:F10" si="6">SUM(U42:W42)</f>
        <v>19511.849945214752</v>
      </c>
      <c r="G8" s="294">
        <f t="shared" ref="G8:G10" si="7">SUM(L55:N55)</f>
        <v>15428.400445633983</v>
      </c>
      <c r="H8" s="297">
        <f>SUM(O55:P55)</f>
        <v>2107.0899702553784</v>
      </c>
      <c r="I8" s="294">
        <f t="shared" si="1"/>
        <v>-92.12549176704816</v>
      </c>
      <c r="J8" s="297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51"/>
      <c r="W8" s="51"/>
      <c r="X8" s="51"/>
      <c r="Y8" s="51"/>
      <c r="Z8" s="51"/>
      <c r="AA8" s="51"/>
      <c r="AB8" s="51"/>
      <c r="AC8" s="51"/>
    </row>
    <row r="9" spans="1:29" ht="15" customHeight="1" x14ac:dyDescent="0.2">
      <c r="A9" s="300" t="s">
        <v>245</v>
      </c>
      <c r="B9" s="294">
        <f t="shared" si="2"/>
        <v>10833.201991974318</v>
      </c>
      <c r="C9" s="294">
        <f t="shared" si="3"/>
        <v>12695.702359168758</v>
      </c>
      <c r="D9" s="294">
        <f t="shared" si="4"/>
        <v>8345.3188809374878</v>
      </c>
      <c r="E9" s="294">
        <f t="shared" si="5"/>
        <v>11255.195002862049</v>
      </c>
      <c r="F9" s="294">
        <f t="shared" si="6"/>
        <v>10450.828294447698</v>
      </c>
      <c r="G9" s="294">
        <f t="shared" si="7"/>
        <v>12273.184273139557</v>
      </c>
      <c r="H9" s="297">
        <f t="shared" ref="H9:H10" si="8">SUM(O56:Q56)</f>
        <v>9603.1010291000821</v>
      </c>
      <c r="I9" s="294">
        <f t="shared" si="1"/>
        <v>15.071708656162208</v>
      </c>
      <c r="J9" s="297"/>
      <c r="K9" s="313"/>
      <c r="L9" s="313"/>
      <c r="M9" s="324"/>
      <c r="N9" s="324"/>
      <c r="O9" s="324"/>
      <c r="P9" s="324"/>
      <c r="Q9" s="324"/>
      <c r="R9" s="324"/>
      <c r="S9" s="324"/>
      <c r="T9" s="324"/>
      <c r="U9" s="324"/>
      <c r="V9" s="313"/>
      <c r="W9" s="324"/>
      <c r="X9" s="51"/>
      <c r="Y9" s="99"/>
      <c r="Z9" s="99"/>
      <c r="AA9" s="51"/>
      <c r="AB9" s="51"/>
      <c r="AC9" s="51"/>
    </row>
    <row r="10" spans="1:29" ht="15" customHeight="1" x14ac:dyDescent="0.2">
      <c r="A10" s="303" t="s">
        <v>248</v>
      </c>
      <c r="B10" s="306">
        <f t="shared" si="2"/>
        <v>61138.24932310552</v>
      </c>
      <c r="C10" s="306">
        <f t="shared" si="3"/>
        <v>136710.25233778582</v>
      </c>
      <c r="D10" s="306">
        <f t="shared" si="4"/>
        <v>106498.65963798687</v>
      </c>
      <c r="E10" s="306">
        <f t="shared" si="5"/>
        <v>92473.792813489679</v>
      </c>
      <c r="F10" s="306">
        <f t="shared" si="6"/>
        <v>61047.836883655968</v>
      </c>
      <c r="G10" s="306">
        <f t="shared" si="7"/>
        <v>73904.436830266932</v>
      </c>
      <c r="H10" s="326">
        <f t="shared" si="8"/>
        <v>51065.655550506744</v>
      </c>
      <c r="I10" s="306">
        <f t="shared" si="1"/>
        <v>-52.050424179899998</v>
      </c>
      <c r="J10" s="297"/>
      <c r="K10" s="313"/>
      <c r="L10" s="327"/>
      <c r="M10" s="328"/>
      <c r="N10" s="328"/>
      <c r="O10" s="328"/>
      <c r="P10" s="328"/>
      <c r="Q10" s="328"/>
      <c r="R10" s="328"/>
      <c r="S10" s="328"/>
      <c r="T10" s="328"/>
      <c r="U10" s="313"/>
      <c r="V10" s="313"/>
      <c r="W10" s="313"/>
      <c r="X10" s="329"/>
      <c r="Y10" s="51"/>
      <c r="Z10" s="51"/>
      <c r="AA10" s="51"/>
      <c r="AB10" s="51"/>
      <c r="AC10" s="51"/>
    </row>
    <row r="11" spans="1:29" ht="15" customHeight="1" x14ac:dyDescent="0.2">
      <c r="A11" s="300"/>
      <c r="B11" s="294"/>
      <c r="C11" s="294"/>
      <c r="D11" s="294"/>
      <c r="E11" s="294"/>
      <c r="F11" s="294"/>
      <c r="G11" s="294"/>
      <c r="H11" s="297"/>
      <c r="I11" s="294"/>
      <c r="J11" s="297"/>
      <c r="K11" s="313"/>
      <c r="L11" s="327"/>
      <c r="M11" s="328"/>
      <c r="N11" s="328"/>
      <c r="O11" s="328"/>
      <c r="P11" s="328"/>
      <c r="Q11" s="328"/>
      <c r="R11" s="328"/>
      <c r="S11" s="328"/>
      <c r="T11" s="328"/>
      <c r="U11" s="313"/>
      <c r="V11" s="313"/>
      <c r="W11" s="313"/>
      <c r="X11" s="329"/>
      <c r="Y11" s="51"/>
      <c r="Z11" s="51"/>
      <c r="AA11" s="51"/>
      <c r="AB11" s="51"/>
      <c r="AC11" s="51"/>
    </row>
    <row r="12" spans="1:29" ht="15" customHeight="1" x14ac:dyDescent="0.2">
      <c r="A12" s="300"/>
      <c r="B12" s="294"/>
      <c r="C12" s="294"/>
      <c r="D12" s="294"/>
      <c r="E12" s="294"/>
      <c r="F12" s="294"/>
      <c r="G12" s="297"/>
      <c r="H12" s="294"/>
      <c r="I12" s="297"/>
      <c r="J12" s="313"/>
      <c r="K12" s="327"/>
      <c r="L12" s="328"/>
      <c r="M12" s="328"/>
      <c r="N12" s="328"/>
      <c r="O12" s="328"/>
      <c r="P12" s="328"/>
      <c r="Q12" s="328"/>
      <c r="R12" s="328"/>
      <c r="S12" s="328"/>
      <c r="T12" s="313"/>
      <c r="U12" s="313"/>
      <c r="V12" s="313"/>
      <c r="W12" s="329"/>
      <c r="X12" s="51"/>
      <c r="Y12" s="51"/>
      <c r="Z12" s="51"/>
      <c r="AA12" s="51"/>
      <c r="AB12" s="51"/>
      <c r="AC12" s="51"/>
    </row>
    <row r="13" spans="1:29" ht="15" customHeight="1" x14ac:dyDescent="0.2">
      <c r="A13" s="395" t="s">
        <v>264</v>
      </c>
      <c r="B13" s="396"/>
      <c r="C13" s="396"/>
      <c r="D13" s="397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5" customHeight="1" x14ac:dyDescent="0.2">
      <c r="A14" s="460" t="s">
        <v>251</v>
      </c>
      <c r="B14" s="396"/>
      <c r="C14" s="396"/>
      <c r="D14" s="39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5" customHeight="1" x14ac:dyDescent="0.2">
      <c r="A15" s="395" t="s">
        <v>261</v>
      </c>
      <c r="B15" s="396"/>
      <c r="C15" s="396"/>
      <c r="D15" s="39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5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ht="15" customHeight="1" x14ac:dyDescent="0.2">
      <c r="A17" s="283"/>
      <c r="B17" s="407" t="s">
        <v>265</v>
      </c>
      <c r="C17" s="461" t="s">
        <v>266</v>
      </c>
      <c r="D17" s="454" t="s">
        <v>254</v>
      </c>
      <c r="E17" s="318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5" customHeight="1" x14ac:dyDescent="0.2">
      <c r="A18" s="305"/>
      <c r="B18" s="384"/>
      <c r="C18" s="382"/>
      <c r="D18" s="393"/>
      <c r="E18" s="31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ht="15" customHeight="1" x14ac:dyDescent="0.2">
      <c r="A19" s="301"/>
      <c r="B19" s="29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30" customHeight="1" x14ac:dyDescent="0.2">
      <c r="A20" s="323" t="s">
        <v>240</v>
      </c>
      <c r="B20" s="294">
        <f t="shared" ref="B20:B23" si="9">SUM(B7,D7)</f>
        <v>258993.09115437171</v>
      </c>
      <c r="C20" s="294">
        <f t="shared" ref="C20:C23" si="10">SUM(G7:H7)</f>
        <v>164381.86809890269</v>
      </c>
      <c r="D20" s="294">
        <f t="shared" ref="D20:D23" si="11">(C20/B20-1)*100</f>
        <v>-36.530404202587938</v>
      </c>
      <c r="E20" s="297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15" customHeight="1" x14ac:dyDescent="0.2">
      <c r="A21" s="325" t="s">
        <v>242</v>
      </c>
      <c r="B21" s="294">
        <f t="shared" si="9"/>
        <v>72177.661320367508</v>
      </c>
      <c r="C21" s="297">
        <f t="shared" si="10"/>
        <v>17535.490415889362</v>
      </c>
      <c r="D21" s="294">
        <f t="shared" si="11"/>
        <v>-75.705100310667589</v>
      </c>
      <c r="E21" s="297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5" customHeight="1" x14ac:dyDescent="0.2">
      <c r="A22" s="300" t="s">
        <v>245</v>
      </c>
      <c r="B22" s="294">
        <f t="shared" si="9"/>
        <v>19178.520872911806</v>
      </c>
      <c r="C22" s="297">
        <f t="shared" si="10"/>
        <v>21876.285302239638</v>
      </c>
      <c r="D22" s="294">
        <f t="shared" si="11"/>
        <v>14.066592763877939</v>
      </c>
      <c r="E22" s="297"/>
      <c r="F22" s="313"/>
      <c r="G22" s="313"/>
      <c r="H22" s="324"/>
      <c r="I22" s="324"/>
      <c r="J22" s="324"/>
      <c r="K22" s="324"/>
      <c r="L22" s="324"/>
      <c r="M22" s="324"/>
      <c r="N22" s="324"/>
      <c r="O22" s="324"/>
      <c r="P22" s="324"/>
      <c r="Q22" s="313"/>
      <c r="R22" s="324"/>
      <c r="S22" s="51"/>
      <c r="T22" s="99"/>
      <c r="U22" s="99"/>
      <c r="V22" s="51"/>
      <c r="W22" s="51"/>
      <c r="X22" s="51"/>
      <c r="Y22" s="51"/>
      <c r="Z22" s="51"/>
      <c r="AA22" s="51"/>
      <c r="AB22" s="51"/>
      <c r="AC22" s="51"/>
    </row>
    <row r="23" spans="1:29" ht="15" customHeight="1" x14ac:dyDescent="0.2">
      <c r="A23" s="303" t="s">
        <v>248</v>
      </c>
      <c r="B23" s="306">
        <f t="shared" si="9"/>
        <v>167636.90896109238</v>
      </c>
      <c r="C23" s="326">
        <f t="shared" si="10"/>
        <v>124970.09238077368</v>
      </c>
      <c r="D23" s="306">
        <f t="shared" si="11"/>
        <v>-25.451922756593802</v>
      </c>
      <c r="E23" s="297"/>
      <c r="F23" s="313"/>
      <c r="G23" s="327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29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15" customHeight="1" x14ac:dyDescent="0.2">
      <c r="A24" s="457" t="s">
        <v>255</v>
      </c>
      <c r="B24" s="397"/>
      <c r="C24" s="310"/>
      <c r="D24" s="311"/>
      <c r="E24" s="311"/>
      <c r="F24" s="311"/>
      <c r="G24" s="311"/>
      <c r="H24" s="312"/>
      <c r="I24" s="313"/>
      <c r="J24" s="330"/>
      <c r="K24" s="313"/>
      <c r="L24" s="327"/>
      <c r="M24" s="328"/>
      <c r="N24" s="328"/>
      <c r="O24" s="328"/>
      <c r="P24" s="328"/>
      <c r="Q24" s="328"/>
      <c r="R24" s="328"/>
      <c r="S24" s="328"/>
      <c r="T24" s="328"/>
      <c r="U24" s="313"/>
      <c r="V24" s="313"/>
      <c r="W24" s="313"/>
      <c r="X24" s="329"/>
      <c r="Y24" s="51"/>
      <c r="Z24" s="51"/>
      <c r="AA24" s="313"/>
      <c r="AB24" s="51"/>
      <c r="AC24" s="51"/>
    </row>
    <row r="25" spans="1:29" ht="15" customHeight="1" x14ac:dyDescent="0.2">
      <c r="A25" s="463" t="s">
        <v>256</v>
      </c>
      <c r="B25" s="364"/>
      <c r="C25" s="364"/>
      <c r="D25" s="364"/>
      <c r="E25" s="364"/>
      <c r="F25" s="364"/>
      <c r="G25" s="364"/>
      <c r="H25" s="364"/>
      <c r="I25" s="365"/>
      <c r="J25" s="313"/>
      <c r="K25" s="313"/>
      <c r="L25" s="327"/>
      <c r="M25" s="328"/>
      <c r="N25" s="328"/>
      <c r="O25" s="328"/>
      <c r="P25" s="328"/>
      <c r="Q25" s="328"/>
      <c r="R25" s="328"/>
      <c r="S25" s="328"/>
      <c r="T25" s="328"/>
      <c r="U25" s="313"/>
      <c r="V25" s="313"/>
      <c r="W25" s="313"/>
      <c r="X25" s="329"/>
      <c r="Y25" s="51"/>
      <c r="Z25" s="51"/>
      <c r="AA25" s="313"/>
      <c r="AB25" s="51"/>
      <c r="AC25" s="51"/>
    </row>
    <row r="26" spans="1:29" ht="15" customHeight="1" x14ac:dyDescent="0.2">
      <c r="A26" s="366"/>
      <c r="B26" s="367"/>
      <c r="C26" s="367"/>
      <c r="D26" s="367"/>
      <c r="E26" s="367"/>
      <c r="F26" s="367"/>
      <c r="G26" s="367"/>
      <c r="H26" s="367"/>
      <c r="I26" s="368"/>
      <c r="J26" s="313"/>
      <c r="K26" s="313"/>
      <c r="L26" s="327"/>
      <c r="M26" s="328"/>
      <c r="N26" s="328"/>
      <c r="O26" s="328"/>
      <c r="P26" s="328"/>
      <c r="Q26" s="328"/>
      <c r="R26" s="328"/>
      <c r="S26" s="328"/>
      <c r="T26" s="328"/>
      <c r="U26" s="313"/>
      <c r="V26" s="313"/>
      <c r="W26" s="313"/>
      <c r="X26" s="329"/>
      <c r="Y26" s="51"/>
      <c r="Z26" s="51"/>
      <c r="AA26" s="313"/>
      <c r="AB26" s="51"/>
      <c r="AC26" s="51"/>
    </row>
    <row r="27" spans="1:29" ht="15" customHeight="1" x14ac:dyDescent="0.2">
      <c r="A27" s="458" t="s">
        <v>257</v>
      </c>
      <c r="B27" s="396"/>
      <c r="C27" s="396"/>
      <c r="D27" s="396"/>
      <c r="E27" s="396"/>
      <c r="F27" s="396"/>
      <c r="G27" s="396"/>
      <c r="H27" s="396"/>
      <c r="I27" s="397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</row>
    <row r="28" spans="1:29" ht="15" customHeight="1" x14ac:dyDescent="0.2">
      <c r="A28" s="464" t="s">
        <v>267</v>
      </c>
      <c r="B28" s="396"/>
      <c r="C28" s="396"/>
      <c r="D28" s="396"/>
      <c r="E28" s="396"/>
      <c r="F28" s="396"/>
      <c r="G28" s="396"/>
      <c r="H28" s="396"/>
      <c r="I28" s="397"/>
      <c r="J28" s="313"/>
      <c r="K28" s="313"/>
      <c r="L28" s="327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104"/>
      <c r="Z28" s="310"/>
      <c r="AA28" s="313"/>
      <c r="AB28" s="310"/>
      <c r="AC28" s="310"/>
    </row>
    <row r="29" spans="1:29" ht="15" customHeight="1" x14ac:dyDescent="0.2">
      <c r="A29" s="314" t="s">
        <v>258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27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104"/>
      <c r="Z29" s="310"/>
      <c r="AA29" s="313"/>
      <c r="AB29" s="310"/>
      <c r="AC29" s="310"/>
    </row>
    <row r="30" spans="1:29" ht="15" customHeight="1" x14ac:dyDescent="0.2">
      <c r="A30" s="331"/>
      <c r="B30" s="331"/>
      <c r="C30" s="331"/>
      <c r="D30" s="331"/>
      <c r="E30" s="331"/>
      <c r="F30" s="331"/>
      <c r="G30" s="331"/>
      <c r="H30" s="331"/>
      <c r="I30" s="331"/>
      <c r="J30" s="313"/>
      <c r="K30" s="313"/>
      <c r="L30" s="327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104"/>
      <c r="Z30" s="310"/>
      <c r="AA30" s="313"/>
      <c r="AB30" s="310"/>
      <c r="AC30" s="310"/>
    </row>
    <row r="31" spans="1:29" ht="15" customHeight="1" x14ac:dyDescent="0.2">
      <c r="A31" s="313"/>
      <c r="B31" s="310"/>
      <c r="C31" s="310"/>
      <c r="D31" s="311"/>
      <c r="E31" s="311"/>
      <c r="F31" s="311"/>
      <c r="G31" s="311"/>
      <c r="H31" s="312"/>
      <c r="I31" s="313"/>
      <c r="J31" s="313"/>
      <c r="K31" s="313"/>
      <c r="L31" s="327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104"/>
      <c r="Z31" s="310"/>
      <c r="AA31" s="313"/>
      <c r="AB31" s="310"/>
      <c r="AC31" s="310"/>
    </row>
    <row r="32" spans="1:29" ht="15" customHeight="1" x14ac:dyDescent="0.2">
      <c r="A32" s="332"/>
      <c r="B32" s="333"/>
      <c r="C32" s="333"/>
      <c r="D32" s="333"/>
      <c r="E32" s="334"/>
      <c r="F32" s="334"/>
      <c r="G32" s="334"/>
      <c r="H32" s="334"/>
      <c r="I32" s="334"/>
      <c r="J32" s="313"/>
      <c r="K32" s="313"/>
      <c r="L32" s="327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</row>
    <row r="33" spans="1:29" ht="15" customHeight="1" x14ac:dyDescent="0.2">
      <c r="A33" s="333"/>
      <c r="B33" s="333"/>
      <c r="C33" s="333"/>
      <c r="D33" s="335"/>
      <c r="E33" s="336"/>
      <c r="F33" s="336"/>
      <c r="G33" s="336"/>
      <c r="H33" s="334"/>
      <c r="I33" s="334"/>
      <c r="J33" s="337">
        <v>2018</v>
      </c>
      <c r="K33" s="248"/>
      <c r="L33" s="248"/>
      <c r="M33" s="24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ht="15" customHeight="1" x14ac:dyDescent="0.2">
      <c r="A34" s="334"/>
      <c r="B34" s="334"/>
      <c r="C34" s="334"/>
      <c r="D34" s="334"/>
      <c r="E34" s="334"/>
      <c r="F34" s="334"/>
      <c r="G34" s="334"/>
      <c r="H34" s="334"/>
      <c r="I34" s="334"/>
      <c r="J34" s="338" t="s">
        <v>268</v>
      </c>
      <c r="K34" s="339"/>
      <c r="L34" s="339">
        <v>50.508699999999997</v>
      </c>
      <c r="M34" s="339">
        <v>51.785600000000002</v>
      </c>
      <c r="N34" s="339">
        <v>52.067599999999999</v>
      </c>
      <c r="O34" s="339">
        <v>52.098599999999998</v>
      </c>
      <c r="P34" s="340">
        <v>52.194800000000001</v>
      </c>
      <c r="Q34" s="340">
        <v>53.047600000000003</v>
      </c>
      <c r="R34" s="341">
        <v>53.432899999999997</v>
      </c>
      <c r="S34" s="341">
        <v>53.273499999999999</v>
      </c>
      <c r="T34" s="341">
        <v>53.941899999999997</v>
      </c>
      <c r="U34" s="341">
        <v>54.008600000000001</v>
      </c>
      <c r="V34" s="341">
        <v>52.808300000000003</v>
      </c>
      <c r="W34" s="341">
        <v>52.769100000000002</v>
      </c>
      <c r="X34" s="58"/>
      <c r="Y34" s="99"/>
      <c r="Z34" s="99"/>
      <c r="AA34" s="99"/>
      <c r="AB34" s="99"/>
      <c r="AC34" s="99"/>
    </row>
    <row r="35" spans="1:29" ht="15" customHeight="1" x14ac:dyDescent="0.2">
      <c r="A35" s="342"/>
      <c r="B35" s="342"/>
      <c r="C35" s="342"/>
      <c r="D35" s="342"/>
      <c r="E35" s="342"/>
      <c r="F35" s="342"/>
      <c r="G35" s="342"/>
      <c r="H35" s="342"/>
      <c r="I35" s="342"/>
      <c r="J35" s="343"/>
      <c r="K35" s="313"/>
      <c r="L35" s="324" t="s">
        <v>269</v>
      </c>
      <c r="M35" s="324" t="s">
        <v>270</v>
      </c>
      <c r="N35" s="324" t="s">
        <v>271</v>
      </c>
      <c r="O35" s="324" t="s">
        <v>272</v>
      </c>
      <c r="P35" s="324" t="s">
        <v>273</v>
      </c>
      <c r="Q35" s="324" t="s">
        <v>274</v>
      </c>
      <c r="R35" s="324" t="s">
        <v>275</v>
      </c>
      <c r="S35" s="324" t="s">
        <v>276</v>
      </c>
      <c r="T35" s="324" t="s">
        <v>277</v>
      </c>
      <c r="U35" s="324" t="s">
        <v>278</v>
      </c>
      <c r="V35" s="324" t="s">
        <v>279</v>
      </c>
      <c r="W35" s="344" t="s">
        <v>280</v>
      </c>
      <c r="X35" s="51"/>
      <c r="Y35" s="99"/>
      <c r="Z35" s="99"/>
      <c r="AA35" s="99"/>
      <c r="AB35" s="99"/>
      <c r="AC35" s="99"/>
    </row>
    <row r="36" spans="1:29" ht="15" customHeight="1" x14ac:dyDescent="0.2">
      <c r="A36" s="248"/>
      <c r="B36" s="248"/>
      <c r="C36" s="248"/>
      <c r="D36" s="248"/>
      <c r="E36" s="248"/>
      <c r="F36" s="248"/>
      <c r="G36" s="248"/>
      <c r="H36" s="248"/>
      <c r="I36" s="248"/>
      <c r="J36" s="343" t="s">
        <v>281</v>
      </c>
      <c r="K36" s="327" t="s">
        <v>240</v>
      </c>
      <c r="L36" s="328">
        <f t="shared" ref="L36:W36" si="12">SUM(L37:L39)</f>
        <v>985.50116393246662</v>
      </c>
      <c r="M36" s="328">
        <f t="shared" si="12"/>
        <v>621.02721091359194</v>
      </c>
      <c r="N36" s="328">
        <f t="shared" si="12"/>
        <v>680.92430338331792</v>
      </c>
      <c r="O36" s="328">
        <f t="shared" si="12"/>
        <v>1089.4812611195268</v>
      </c>
      <c r="P36" s="328">
        <f t="shared" si="12"/>
        <v>1625.4856631841867</v>
      </c>
      <c r="Q36" s="328">
        <f t="shared" si="12"/>
        <v>835.92648214215365</v>
      </c>
      <c r="R36" s="328">
        <f t="shared" si="12"/>
        <v>920.03933976710198</v>
      </c>
      <c r="S36" s="328">
        <f t="shared" si="12"/>
        <v>756.35915154913755</v>
      </c>
      <c r="T36" s="328">
        <f t="shared" si="12"/>
        <v>575.08604773063678</v>
      </c>
      <c r="U36" s="328">
        <f t="shared" si="12"/>
        <v>499.74779247374801</v>
      </c>
      <c r="V36" s="328">
        <f t="shared" si="12"/>
        <v>535.4850566942747</v>
      </c>
      <c r="W36" s="328">
        <f t="shared" si="12"/>
        <v>677.32405857390938</v>
      </c>
      <c r="X36" s="328"/>
      <c r="Y36" s="99"/>
      <c r="Z36" s="99"/>
      <c r="AA36" s="99"/>
      <c r="AB36" s="99"/>
      <c r="AC36" s="99"/>
    </row>
    <row r="37" spans="1:29" ht="15" customHeight="1" x14ac:dyDescent="0.2">
      <c r="A37" s="99"/>
      <c r="B37" s="99"/>
      <c r="C37" s="99"/>
      <c r="D37" s="99"/>
      <c r="E37" s="99"/>
      <c r="F37" s="99"/>
      <c r="G37" s="99"/>
      <c r="H37" s="99"/>
      <c r="I37" s="99"/>
      <c r="J37" s="343"/>
      <c r="K37" s="327" t="s">
        <v>282</v>
      </c>
      <c r="L37" s="345">
        <v>473.19555636395012</v>
      </c>
      <c r="M37" s="345">
        <v>96.296357479999998</v>
      </c>
      <c r="N37" s="345">
        <v>317.51099087201953</v>
      </c>
      <c r="O37" s="345">
        <v>271.83912536550548</v>
      </c>
      <c r="P37" s="345">
        <v>241.32540305999999</v>
      </c>
      <c r="Q37" s="345">
        <v>184.39886962</v>
      </c>
      <c r="R37" s="345">
        <v>260.61663841489946</v>
      </c>
      <c r="S37" s="345">
        <v>171.65747798709415</v>
      </c>
      <c r="T37" s="345">
        <v>-117.23320596198647</v>
      </c>
      <c r="U37" s="345">
        <v>97.906054468433553</v>
      </c>
      <c r="V37" s="345">
        <v>137.24248448209823</v>
      </c>
      <c r="W37" s="345">
        <v>132.20878731255456</v>
      </c>
      <c r="X37" s="310"/>
      <c r="Y37" s="99"/>
      <c r="Z37" s="99"/>
      <c r="AA37" s="99"/>
      <c r="AB37" s="99"/>
      <c r="AC37" s="99"/>
    </row>
    <row r="38" spans="1:29" ht="15" customHeight="1" x14ac:dyDescent="0.2">
      <c r="A38" s="99"/>
      <c r="B38" s="99"/>
      <c r="C38" s="99"/>
      <c r="D38" s="99"/>
      <c r="E38" s="99"/>
      <c r="F38" s="99"/>
      <c r="G38" s="99"/>
      <c r="H38" s="99"/>
      <c r="I38" s="99"/>
      <c r="J38" s="343"/>
      <c r="K38" s="327" t="s">
        <v>283</v>
      </c>
      <c r="L38" s="345">
        <v>71.457309598515565</v>
      </c>
      <c r="M38" s="345">
        <v>69.458281173590976</v>
      </c>
      <c r="N38" s="345">
        <v>69.660353331297429</v>
      </c>
      <c r="O38" s="345">
        <v>80.417158234022196</v>
      </c>
      <c r="P38" s="345">
        <v>79.618995014186453</v>
      </c>
      <c r="Q38" s="345">
        <v>82.009053722152714</v>
      </c>
      <c r="R38" s="345">
        <v>75.395836142203109</v>
      </c>
      <c r="S38" s="345">
        <v>52.563236199326276</v>
      </c>
      <c r="T38" s="345">
        <v>82.057718882622154</v>
      </c>
      <c r="U38" s="345">
        <v>70.553587515314589</v>
      </c>
      <c r="V38" s="345">
        <v>65.143075872174805</v>
      </c>
      <c r="W38" s="345">
        <v>60.645959741354481</v>
      </c>
      <c r="X38" s="310"/>
      <c r="Y38" s="99"/>
      <c r="Z38" s="99"/>
      <c r="AA38" s="99"/>
      <c r="AB38" s="99"/>
      <c r="AC38" s="99"/>
    </row>
    <row r="39" spans="1:29" ht="15" customHeight="1" x14ac:dyDescent="0.2">
      <c r="A39" s="99"/>
      <c r="B39" s="99"/>
      <c r="C39" s="99"/>
      <c r="D39" s="99"/>
      <c r="E39" s="99"/>
      <c r="F39" s="99"/>
      <c r="G39" s="99"/>
      <c r="H39" s="99"/>
      <c r="I39" s="99"/>
      <c r="J39" s="343"/>
      <c r="K39" s="327" t="s">
        <v>284</v>
      </c>
      <c r="L39" s="345">
        <v>440.84829797000094</v>
      </c>
      <c r="M39" s="345">
        <v>455.27257226000103</v>
      </c>
      <c r="N39" s="345">
        <v>293.75295918000103</v>
      </c>
      <c r="O39" s="345">
        <v>737.22497751999913</v>
      </c>
      <c r="P39" s="345">
        <v>1304.5412651100003</v>
      </c>
      <c r="Q39" s="345">
        <v>569.51855880000096</v>
      </c>
      <c r="R39" s="345">
        <v>584.02686520999941</v>
      </c>
      <c r="S39" s="345">
        <v>532.13843736271713</v>
      </c>
      <c r="T39" s="345">
        <v>610.26153481000108</v>
      </c>
      <c r="U39" s="345">
        <v>331.28815048999985</v>
      </c>
      <c r="V39" s="345">
        <v>333.09949634000168</v>
      </c>
      <c r="W39" s="345">
        <v>484.46931152000036</v>
      </c>
      <c r="X39" s="310"/>
      <c r="Y39" s="99"/>
      <c r="Z39" s="99"/>
      <c r="AA39" s="99"/>
      <c r="AB39" s="99"/>
      <c r="AC39" s="99"/>
    </row>
    <row r="40" spans="1:29" ht="15" customHeight="1" x14ac:dyDescent="0.2">
      <c r="A40" s="99"/>
      <c r="B40" s="99"/>
      <c r="C40" s="99"/>
      <c r="D40" s="99"/>
      <c r="E40" s="99"/>
      <c r="F40" s="99"/>
      <c r="G40" s="99"/>
      <c r="H40" s="99"/>
      <c r="I40" s="99"/>
      <c r="J40" s="343"/>
      <c r="K40" s="313"/>
      <c r="L40" s="313"/>
      <c r="M40" s="313"/>
      <c r="N40" s="313"/>
      <c r="O40" s="313"/>
      <c r="P40" s="313"/>
      <c r="Q40" s="99"/>
      <c r="R40" s="99"/>
      <c r="S40" s="99"/>
      <c r="T40" s="99"/>
      <c r="U40" s="99"/>
      <c r="V40" s="99"/>
      <c r="W40" s="346"/>
      <c r="X40" s="99"/>
      <c r="Y40" s="99"/>
      <c r="Z40" s="99"/>
      <c r="AA40" s="99"/>
      <c r="AB40" s="99"/>
      <c r="AC40" s="99"/>
    </row>
    <row r="41" spans="1:29" ht="15" customHeight="1" x14ac:dyDescent="0.2">
      <c r="A41" s="99"/>
      <c r="B41" s="99"/>
      <c r="C41" s="99"/>
      <c r="D41" s="99"/>
      <c r="E41" s="99"/>
      <c r="F41" s="99"/>
      <c r="G41" s="99"/>
      <c r="H41" s="99"/>
      <c r="I41" s="99"/>
      <c r="J41" s="343" t="s">
        <v>285</v>
      </c>
      <c r="K41" s="327" t="s">
        <v>240</v>
      </c>
      <c r="L41" s="310">
        <f t="shared" ref="L41:L44" si="13">L36*$L$34</f>
        <v>49776.382638715775</v>
      </c>
      <c r="M41" s="310">
        <f t="shared" ref="M41:M44" si="14">M36*$M$34</f>
        <v>32160.266733486907</v>
      </c>
      <c r="N41" s="310">
        <f t="shared" ref="N41:N44" si="15">N36*$N$34</f>
        <v>35454.094258841244</v>
      </c>
      <c r="O41" s="310">
        <f t="shared" ref="O41:O44" si="16">O36*$O$34</f>
        <v>56760.448430561781</v>
      </c>
      <c r="P41" s="310">
        <f t="shared" ref="P41:P44" si="17">P36*$P$34</f>
        <v>84841.899092765991</v>
      </c>
      <c r="Q41" s="310">
        <f t="shared" ref="Q41:Q44" si="18">Q36*$Q$34</f>
        <v>44343.89365408411</v>
      </c>
      <c r="R41" s="310">
        <f t="shared" ref="R41:R44" si="19">R36*$R$34</f>
        <v>49160.370037841582</v>
      </c>
      <c r="S41" s="310">
        <f t="shared" ref="S41:S44" si="20">S36*$S$34</f>
        <v>40293.899260052975</v>
      </c>
      <c r="T41" s="310">
        <f t="shared" ref="T41:T44" si="21">T36*$T$34</f>
        <v>31021.234078081234</v>
      </c>
      <c r="U41" s="310">
        <f t="shared" ref="U41:U44" si="22">U36*$U$34</f>
        <v>26990.678624597665</v>
      </c>
      <c r="V41" s="310">
        <f t="shared" ref="V41:V44" si="23">V36*$V$34</f>
        <v>28278.055519428268</v>
      </c>
      <c r="W41" s="310">
        <f t="shared" ref="W41:W44" si="24">W36*$W$34</f>
        <v>35741.780979292482</v>
      </c>
      <c r="X41" s="310"/>
      <c r="Y41" s="99"/>
      <c r="Z41" s="99"/>
      <c r="AA41" s="99"/>
      <c r="AB41" s="99"/>
      <c r="AC41" s="99"/>
    </row>
    <row r="42" spans="1:29" ht="15" customHeight="1" x14ac:dyDescent="0.2">
      <c r="A42" s="99"/>
      <c r="B42" s="99"/>
      <c r="C42" s="99"/>
      <c r="D42" s="99"/>
      <c r="E42" s="99"/>
      <c r="F42" s="99"/>
      <c r="G42" s="99"/>
      <c r="H42" s="99"/>
      <c r="I42" s="99"/>
      <c r="J42" s="343"/>
      <c r="K42" s="327" t="s">
        <v>282</v>
      </c>
      <c r="L42" s="310">
        <f t="shared" si="13"/>
        <v>23900.492397719845</v>
      </c>
      <c r="M42" s="310">
        <f t="shared" si="14"/>
        <v>4986.7646499162884</v>
      </c>
      <c r="N42" s="310">
        <f t="shared" si="15"/>
        <v>16532.035268327963</v>
      </c>
      <c r="O42" s="310">
        <f t="shared" si="16"/>
        <v>14162.437856767323</v>
      </c>
      <c r="P42" s="310">
        <f t="shared" si="17"/>
        <v>12595.931147636087</v>
      </c>
      <c r="Q42" s="310">
        <f t="shared" si="18"/>
        <v>9781.9174760539117</v>
      </c>
      <c r="R42" s="310">
        <f t="shared" si="19"/>
        <v>13925.502778759481</v>
      </c>
      <c r="S42" s="310">
        <f t="shared" si="20"/>
        <v>9144.7946535454594</v>
      </c>
      <c r="T42" s="310">
        <f t="shared" si="21"/>
        <v>-6323.7818726808773</v>
      </c>
      <c r="U42" s="310">
        <f t="shared" si="22"/>
        <v>5287.7689333638409</v>
      </c>
      <c r="V42" s="310">
        <f t="shared" si="23"/>
        <v>7247.5422932759884</v>
      </c>
      <c r="W42" s="347">
        <f t="shared" si="24"/>
        <v>6976.5387185749232</v>
      </c>
      <c r="X42" s="310"/>
      <c r="Y42" s="99"/>
      <c r="Z42" s="99"/>
      <c r="AA42" s="99"/>
      <c r="AB42" s="99"/>
      <c r="AC42" s="99"/>
    </row>
    <row r="43" spans="1:29" ht="15" customHeight="1" x14ac:dyDescent="0.2">
      <c r="A43" s="99"/>
      <c r="B43" s="99"/>
      <c r="C43" s="99"/>
      <c r="D43" s="99"/>
      <c r="E43" s="99"/>
      <c r="F43" s="99"/>
      <c r="G43" s="99"/>
      <c r="H43" s="99"/>
      <c r="I43" s="99"/>
      <c r="J43" s="348"/>
      <c r="K43" s="327" t="s">
        <v>283</v>
      </c>
      <c r="L43" s="310">
        <f t="shared" si="13"/>
        <v>3609.215813318543</v>
      </c>
      <c r="M43" s="310">
        <f t="shared" si="14"/>
        <v>3596.9387655431128</v>
      </c>
      <c r="N43" s="310">
        <f t="shared" si="15"/>
        <v>3627.0474131126621</v>
      </c>
      <c r="O43" s="310">
        <f t="shared" si="16"/>
        <v>4189.6213599710281</v>
      </c>
      <c r="P43" s="310">
        <f t="shared" si="17"/>
        <v>4155.6975209664588</v>
      </c>
      <c r="Q43" s="310">
        <f t="shared" si="18"/>
        <v>4350.3834782312688</v>
      </c>
      <c r="R43" s="310">
        <f t="shared" si="19"/>
        <v>4028.6181730027242</v>
      </c>
      <c r="S43" s="310">
        <f t="shared" si="20"/>
        <v>2800.2275636648083</v>
      </c>
      <c r="T43" s="310">
        <f t="shared" si="21"/>
        <v>4426.3492661945156</v>
      </c>
      <c r="U43" s="310">
        <f t="shared" si="22"/>
        <v>3810.5004866796198</v>
      </c>
      <c r="V43" s="310">
        <f t="shared" si="23"/>
        <v>3440.095093580569</v>
      </c>
      <c r="W43" s="347">
        <f t="shared" si="24"/>
        <v>3200.2327141875089</v>
      </c>
      <c r="X43" s="310"/>
      <c r="Y43" s="99"/>
      <c r="Z43" s="99"/>
      <c r="AA43" s="99"/>
      <c r="AB43" s="99"/>
      <c r="AC43" s="99"/>
    </row>
    <row r="44" spans="1:29" ht="15" customHeight="1" x14ac:dyDescent="0.2">
      <c r="A44" s="99"/>
      <c r="B44" s="99"/>
      <c r="C44" s="99"/>
      <c r="D44" s="99"/>
      <c r="E44" s="99"/>
      <c r="F44" s="99"/>
      <c r="G44" s="99"/>
      <c r="H44" s="99"/>
      <c r="I44" s="99"/>
      <c r="J44" s="349"/>
      <c r="K44" s="350" t="s">
        <v>284</v>
      </c>
      <c r="L44" s="351">
        <f t="shared" si="13"/>
        <v>22266.674427677386</v>
      </c>
      <c r="M44" s="351">
        <f t="shared" si="14"/>
        <v>23576.563318027511</v>
      </c>
      <c r="N44" s="351">
        <f t="shared" si="15"/>
        <v>15295.011577400621</v>
      </c>
      <c r="O44" s="351">
        <f t="shared" si="16"/>
        <v>38408.389213823422</v>
      </c>
      <c r="P44" s="351">
        <f t="shared" si="17"/>
        <v>68090.270424163449</v>
      </c>
      <c r="Q44" s="351">
        <f t="shared" si="18"/>
        <v>30211.592699798934</v>
      </c>
      <c r="R44" s="351">
        <f t="shared" si="19"/>
        <v>31206.249086079377</v>
      </c>
      <c r="S44" s="351">
        <f t="shared" si="20"/>
        <v>28348.877042842709</v>
      </c>
      <c r="T44" s="351">
        <f t="shared" si="21"/>
        <v>32918.666684567594</v>
      </c>
      <c r="U44" s="351">
        <f t="shared" si="22"/>
        <v>17892.409204554206</v>
      </c>
      <c r="V44" s="351">
        <f t="shared" si="23"/>
        <v>17590.418132571711</v>
      </c>
      <c r="W44" s="352">
        <f t="shared" si="24"/>
        <v>25565.009546530051</v>
      </c>
      <c r="X44" s="310"/>
      <c r="Y44" s="99"/>
      <c r="Z44" s="99"/>
      <c r="AA44" s="99"/>
      <c r="AB44" s="99"/>
      <c r="AC44" s="99"/>
    </row>
    <row r="45" spans="1:29" ht="15" customHeight="1" x14ac:dyDescent="0.2">
      <c r="A45" s="99"/>
      <c r="B45" s="99"/>
      <c r="C45" s="99"/>
      <c r="D45" s="99"/>
      <c r="E45" s="99"/>
      <c r="F45" s="99"/>
      <c r="G45" s="99"/>
      <c r="H45" s="99"/>
      <c r="I45" s="99"/>
      <c r="J45" s="248"/>
      <c r="K45" s="248"/>
      <c r="L45" s="248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</row>
    <row r="46" spans="1:29" ht="15" customHeight="1" x14ac:dyDescent="0.2">
      <c r="A46" s="99"/>
      <c r="B46" s="99"/>
      <c r="C46" s="99"/>
      <c r="D46" s="99"/>
      <c r="E46" s="99"/>
      <c r="F46" s="99"/>
      <c r="G46" s="99"/>
      <c r="H46" s="99"/>
      <c r="I46" s="99"/>
      <c r="J46" s="337">
        <v>2019</v>
      </c>
      <c r="K46" s="248"/>
      <c r="L46" s="248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</row>
    <row r="47" spans="1:29" ht="1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338" t="s">
        <v>268</v>
      </c>
      <c r="K47" s="339"/>
      <c r="L47" s="339">
        <v>52.4679</v>
      </c>
      <c r="M47" s="339">
        <v>52.190100000000001</v>
      </c>
      <c r="N47" s="339">
        <v>52.413400000000003</v>
      </c>
      <c r="O47" s="339">
        <v>52.112200000000001</v>
      </c>
      <c r="P47" s="340">
        <v>52.262</v>
      </c>
      <c r="Q47" s="340">
        <v>51.802900000000001</v>
      </c>
      <c r="R47" s="340"/>
      <c r="S47" s="341"/>
      <c r="T47" s="341"/>
      <c r="U47" s="341"/>
      <c r="V47" s="353"/>
      <c r="W47" s="353"/>
      <c r="X47" s="99"/>
      <c r="Y47" s="99"/>
      <c r="Z47" s="99"/>
      <c r="AA47" s="99"/>
      <c r="AB47" s="99"/>
      <c r="AC47" s="99"/>
    </row>
    <row r="48" spans="1:29" ht="15" customHeight="1" x14ac:dyDescent="0.2">
      <c r="A48" s="99"/>
      <c r="B48" s="99"/>
      <c r="C48" s="99"/>
      <c r="D48" s="99"/>
      <c r="E48" s="99"/>
      <c r="F48" s="99"/>
      <c r="G48" s="99"/>
      <c r="H48" s="99"/>
      <c r="I48" s="99"/>
      <c r="J48" s="343"/>
      <c r="K48" s="313"/>
      <c r="L48" s="324" t="s">
        <v>269</v>
      </c>
      <c r="M48" s="324" t="s">
        <v>270</v>
      </c>
      <c r="N48" s="324" t="s">
        <v>271</v>
      </c>
      <c r="O48" s="324" t="s">
        <v>272</v>
      </c>
      <c r="P48" s="324" t="s">
        <v>273</v>
      </c>
      <c r="Q48" s="324" t="s">
        <v>274</v>
      </c>
      <c r="R48" s="324" t="s">
        <v>275</v>
      </c>
      <c r="S48" s="324" t="s">
        <v>276</v>
      </c>
      <c r="T48" s="324" t="s">
        <v>277</v>
      </c>
      <c r="U48" s="324" t="s">
        <v>278</v>
      </c>
      <c r="V48" s="324" t="s">
        <v>279</v>
      </c>
      <c r="W48" s="344" t="s">
        <v>280</v>
      </c>
      <c r="X48" s="99"/>
      <c r="Y48" s="99"/>
      <c r="Z48" s="99"/>
      <c r="AA48" s="99"/>
      <c r="AB48" s="99"/>
      <c r="AC48" s="99"/>
    </row>
    <row r="49" spans="1:29" ht="15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343" t="s">
        <v>281</v>
      </c>
      <c r="K49" s="327" t="s">
        <v>240</v>
      </c>
      <c r="L49" s="328">
        <f t="shared" ref="L49:W49" si="25">SUM(L50:L52)</f>
        <v>608.7011085607686</v>
      </c>
      <c r="M49" s="328">
        <f t="shared" si="25"/>
        <v>746.32307647793345</v>
      </c>
      <c r="N49" s="328">
        <f t="shared" si="25"/>
        <v>586.07296343099142</v>
      </c>
      <c r="O49" s="328">
        <f t="shared" si="25"/>
        <v>961.4384226782438</v>
      </c>
      <c r="P49" s="328">
        <f t="shared" si="25"/>
        <v>242.49311506580341</v>
      </c>
      <c r="Q49" s="328">
        <f t="shared" si="25"/>
        <v>0</v>
      </c>
      <c r="R49" s="328">
        <f t="shared" si="25"/>
        <v>0</v>
      </c>
      <c r="S49" s="328">
        <f t="shared" si="25"/>
        <v>0</v>
      </c>
      <c r="T49" s="328">
        <f t="shared" si="25"/>
        <v>0</v>
      </c>
      <c r="U49" s="328">
        <f t="shared" si="25"/>
        <v>0</v>
      </c>
      <c r="V49" s="328">
        <f t="shared" si="25"/>
        <v>0</v>
      </c>
      <c r="W49" s="328">
        <f t="shared" si="25"/>
        <v>0</v>
      </c>
      <c r="X49" s="99"/>
      <c r="Y49" s="99"/>
      <c r="Z49" s="99"/>
      <c r="AA49" s="99"/>
      <c r="AB49" s="99"/>
      <c r="AC49" s="99"/>
    </row>
    <row r="50" spans="1:29" ht="15" customHeight="1" x14ac:dyDescent="0.2">
      <c r="A50" s="99"/>
      <c r="B50" s="99"/>
      <c r="C50" s="99"/>
      <c r="D50" s="99"/>
      <c r="E50" s="99"/>
      <c r="F50" s="99"/>
      <c r="G50" s="99"/>
      <c r="H50" s="99"/>
      <c r="I50" s="99"/>
      <c r="J50" s="343"/>
      <c r="K50" s="327" t="s">
        <v>282</v>
      </c>
      <c r="L50" s="345">
        <v>-44.72632155621536</v>
      </c>
      <c r="M50" s="345">
        <v>232.71914506104244</v>
      </c>
      <c r="N50" s="345">
        <v>107.40499871717965</v>
      </c>
      <c r="O50" s="345">
        <v>39.423393101325644</v>
      </c>
      <c r="P50" s="345">
        <v>1.0074284237204125</v>
      </c>
      <c r="Q50" s="345"/>
      <c r="R50" s="328"/>
      <c r="S50" s="328"/>
      <c r="T50" s="313"/>
      <c r="U50" s="317"/>
      <c r="V50" s="317"/>
      <c r="W50" s="347"/>
      <c r="X50" s="99"/>
      <c r="Y50" s="99"/>
      <c r="Z50" s="99"/>
      <c r="AA50" s="99"/>
      <c r="AB50" s="99"/>
      <c r="AC50" s="99"/>
    </row>
    <row r="51" spans="1:29" ht="1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343"/>
      <c r="K51" s="327" t="s">
        <v>283</v>
      </c>
      <c r="L51" s="345">
        <v>75.79762250698451</v>
      </c>
      <c r="M51" s="345">
        <v>78.959831086890262</v>
      </c>
      <c r="N51" s="345">
        <v>79.661321623810579</v>
      </c>
      <c r="O51" s="345">
        <v>91.703677226918344</v>
      </c>
      <c r="P51" s="345">
        <v>92.308382012082717</v>
      </c>
      <c r="Q51" s="345"/>
      <c r="R51" s="328"/>
      <c r="S51" s="328"/>
      <c r="T51" s="313"/>
      <c r="U51" s="319"/>
      <c r="V51" s="319"/>
      <c r="W51" s="347"/>
      <c r="X51" s="99"/>
      <c r="Y51" s="99"/>
      <c r="Z51" s="99"/>
      <c r="AA51" s="99"/>
      <c r="AB51" s="99"/>
      <c r="AC51" s="99"/>
    </row>
    <row r="52" spans="1:29" ht="15" customHeight="1" x14ac:dyDescent="0.2">
      <c r="A52" s="99"/>
      <c r="B52" s="99"/>
      <c r="C52" s="99"/>
      <c r="D52" s="99"/>
      <c r="E52" s="99"/>
      <c r="F52" s="99"/>
      <c r="G52" s="99"/>
      <c r="H52" s="99"/>
      <c r="I52" s="99"/>
      <c r="J52" s="343"/>
      <c r="K52" s="327" t="s">
        <v>284</v>
      </c>
      <c r="L52" s="345">
        <v>577.62980760999949</v>
      </c>
      <c r="M52" s="345">
        <v>434.6441003300007</v>
      </c>
      <c r="N52" s="345">
        <v>399.00664309000126</v>
      </c>
      <c r="O52" s="345">
        <v>830.31135234999988</v>
      </c>
      <c r="P52" s="345">
        <v>149.17730463000029</v>
      </c>
      <c r="Q52" s="345"/>
      <c r="R52" s="328"/>
      <c r="S52" s="328"/>
      <c r="T52" s="313"/>
      <c r="U52" s="319"/>
      <c r="V52" s="319"/>
      <c r="W52" s="347"/>
      <c r="X52" s="99"/>
      <c r="Y52" s="99"/>
      <c r="Z52" s="99"/>
      <c r="AA52" s="99"/>
      <c r="AB52" s="99"/>
      <c r="AC52" s="99"/>
    </row>
    <row r="53" spans="1:29" ht="1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343"/>
      <c r="K53" s="313"/>
      <c r="L53" s="313"/>
      <c r="M53" s="313"/>
      <c r="N53" s="313"/>
      <c r="O53" s="313"/>
      <c r="P53" s="313"/>
      <c r="Q53" s="99"/>
      <c r="R53" s="99"/>
      <c r="S53" s="99"/>
      <c r="T53" s="99"/>
      <c r="U53" s="99"/>
      <c r="V53" s="99"/>
      <c r="W53" s="346"/>
      <c r="X53" s="99"/>
      <c r="Y53" s="99"/>
      <c r="Z53" s="99"/>
      <c r="AA53" s="99"/>
      <c r="AB53" s="99"/>
      <c r="AC53" s="99"/>
    </row>
    <row r="54" spans="1:29" ht="15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343" t="s">
        <v>285</v>
      </c>
      <c r="K54" s="327" t="s">
        <v>240</v>
      </c>
      <c r="L54" s="310">
        <f t="shared" ref="L54:L57" si="26">L49*$L$47</f>
        <v>31937.268893855551</v>
      </c>
      <c r="M54" s="310">
        <f t="shared" ref="M54:M57" si="27">M49*$M$47</f>
        <v>38950.675993690995</v>
      </c>
      <c r="N54" s="310">
        <f t="shared" ref="N54:N57" si="28">N49*$N$47</f>
        <v>30718.076661493928</v>
      </c>
      <c r="O54" s="310">
        <f t="shared" ref="O54:O57" si="29">O49*$O$47</f>
        <v>50102.671370293181</v>
      </c>
      <c r="P54" s="310">
        <f t="shared" ref="P54:P57" si="30">P49*$P$47</f>
        <v>12673.175179569018</v>
      </c>
      <c r="Q54" s="310">
        <f t="shared" ref="Q54:Q57" si="31">Q49*$Q$47</f>
        <v>0</v>
      </c>
      <c r="R54" s="310">
        <f t="shared" ref="R54:R57" si="32">R49*$R$34</f>
        <v>0</v>
      </c>
      <c r="S54" s="310">
        <f t="shared" ref="S54:S57" si="33">S49*$S$34</f>
        <v>0</v>
      </c>
      <c r="T54" s="310">
        <f t="shared" ref="T54:T57" si="34">T49*$T$34</f>
        <v>0</v>
      </c>
      <c r="U54" s="310">
        <f t="shared" ref="U54:U57" si="35">U49*$U$34</f>
        <v>0</v>
      </c>
      <c r="V54" s="310">
        <f t="shared" ref="V54:V57" si="36">V49*$V$34</f>
        <v>0</v>
      </c>
      <c r="W54" s="310">
        <f t="shared" ref="W54:W57" si="37">W49*$W$34</f>
        <v>0</v>
      </c>
      <c r="X54" s="99"/>
      <c r="Y54" s="99"/>
      <c r="Z54" s="99"/>
      <c r="AA54" s="99"/>
      <c r="AB54" s="99"/>
      <c r="AC54" s="99"/>
    </row>
    <row r="55" spans="1:29" ht="1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343"/>
      <c r="K55" s="327" t="s">
        <v>282</v>
      </c>
      <c r="L55" s="310">
        <f t="shared" si="26"/>
        <v>-2346.6961667793521</v>
      </c>
      <c r="M55" s="310">
        <f t="shared" si="27"/>
        <v>12145.635452650311</v>
      </c>
      <c r="N55" s="310">
        <f t="shared" si="28"/>
        <v>5629.4611597630246</v>
      </c>
      <c r="O55" s="310">
        <f t="shared" si="29"/>
        <v>2054.4397459749021</v>
      </c>
      <c r="P55" s="310">
        <f t="shared" si="30"/>
        <v>52.650224280476202</v>
      </c>
      <c r="Q55" s="310">
        <f t="shared" si="31"/>
        <v>0</v>
      </c>
      <c r="R55" s="310">
        <f t="shared" si="32"/>
        <v>0</v>
      </c>
      <c r="S55" s="310">
        <f t="shared" si="33"/>
        <v>0</v>
      </c>
      <c r="T55" s="310">
        <f t="shared" si="34"/>
        <v>0</v>
      </c>
      <c r="U55" s="310">
        <f t="shared" si="35"/>
        <v>0</v>
      </c>
      <c r="V55" s="310">
        <f t="shared" si="36"/>
        <v>0</v>
      </c>
      <c r="W55" s="347">
        <f t="shared" si="37"/>
        <v>0</v>
      </c>
      <c r="X55" s="99"/>
      <c r="Y55" s="99"/>
      <c r="Z55" s="99"/>
      <c r="AA55" s="99"/>
      <c r="AB55" s="99"/>
      <c r="AC55" s="99"/>
    </row>
    <row r="56" spans="1:29" ht="15" customHeight="1" x14ac:dyDescent="0.2">
      <c r="A56" s="99"/>
      <c r="B56" s="99"/>
      <c r="C56" s="99"/>
      <c r="D56" s="99"/>
      <c r="E56" s="99"/>
      <c r="F56" s="99"/>
      <c r="G56" s="99"/>
      <c r="H56" s="99"/>
      <c r="I56" s="99"/>
      <c r="J56" s="348"/>
      <c r="K56" s="327" t="s">
        <v>283</v>
      </c>
      <c r="L56" s="310">
        <f t="shared" si="26"/>
        <v>3976.9420779342126</v>
      </c>
      <c r="M56" s="310">
        <f t="shared" si="27"/>
        <v>4120.9214804079111</v>
      </c>
      <c r="N56" s="310">
        <f t="shared" si="28"/>
        <v>4175.3207147974335</v>
      </c>
      <c r="O56" s="310">
        <f t="shared" si="29"/>
        <v>4778.8803683846145</v>
      </c>
      <c r="P56" s="310">
        <f t="shared" si="30"/>
        <v>4824.2206607154667</v>
      </c>
      <c r="Q56" s="310">
        <f t="shared" si="31"/>
        <v>0</v>
      </c>
      <c r="R56" s="310">
        <f t="shared" si="32"/>
        <v>0</v>
      </c>
      <c r="S56" s="310">
        <f t="shared" si="33"/>
        <v>0</v>
      </c>
      <c r="T56" s="310">
        <f t="shared" si="34"/>
        <v>0</v>
      </c>
      <c r="U56" s="310">
        <f t="shared" si="35"/>
        <v>0</v>
      </c>
      <c r="V56" s="310">
        <f t="shared" si="36"/>
        <v>0</v>
      </c>
      <c r="W56" s="347">
        <f t="shared" si="37"/>
        <v>0</v>
      </c>
      <c r="X56" s="99"/>
      <c r="Y56" s="99"/>
      <c r="Z56" s="99"/>
      <c r="AA56" s="99"/>
      <c r="AB56" s="99"/>
      <c r="AC56" s="99"/>
    </row>
    <row r="57" spans="1:29" ht="15" customHeight="1" x14ac:dyDescent="0.2">
      <c r="A57" s="99"/>
      <c r="B57" s="99"/>
      <c r="C57" s="99"/>
      <c r="D57" s="99"/>
      <c r="E57" s="99"/>
      <c r="F57" s="99"/>
      <c r="G57" s="99"/>
      <c r="H57" s="99"/>
      <c r="I57" s="99"/>
      <c r="J57" s="349"/>
      <c r="K57" s="350" t="s">
        <v>284</v>
      </c>
      <c r="L57" s="351">
        <f t="shared" si="26"/>
        <v>30307.022982700692</v>
      </c>
      <c r="M57" s="351">
        <f t="shared" si="27"/>
        <v>22684.119060632769</v>
      </c>
      <c r="N57" s="351">
        <f t="shared" si="28"/>
        <v>20913.294786933475</v>
      </c>
      <c r="O57" s="351">
        <f t="shared" si="29"/>
        <v>43269.351255933667</v>
      </c>
      <c r="P57" s="351">
        <f t="shared" si="30"/>
        <v>7796.3042945730758</v>
      </c>
      <c r="Q57" s="351">
        <f t="shared" si="31"/>
        <v>0</v>
      </c>
      <c r="R57" s="351">
        <f t="shared" si="32"/>
        <v>0</v>
      </c>
      <c r="S57" s="351">
        <f t="shared" si="33"/>
        <v>0</v>
      </c>
      <c r="T57" s="351">
        <f t="shared" si="34"/>
        <v>0</v>
      </c>
      <c r="U57" s="351">
        <f t="shared" si="35"/>
        <v>0</v>
      </c>
      <c r="V57" s="351">
        <f t="shared" si="36"/>
        <v>0</v>
      </c>
      <c r="W57" s="352">
        <f t="shared" si="37"/>
        <v>0</v>
      </c>
      <c r="X57" s="99"/>
      <c r="Y57" s="99"/>
      <c r="Z57" s="99"/>
      <c r="AA57" s="99"/>
      <c r="AB57" s="99"/>
      <c r="AC57" s="99"/>
    </row>
    <row r="58" spans="1:29" ht="15.75" customHeight="1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ht="15.7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</row>
    <row r="60" spans="1:29" ht="15.75" customHeight="1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</row>
    <row r="61" spans="1:29" ht="15.75" customHeight="1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1:29" ht="15" customHeight="1" x14ac:dyDescent="0.2">
      <c r="A62" s="99"/>
      <c r="B62" s="99"/>
      <c r="C62" s="99"/>
      <c r="D62" s="99"/>
      <c r="E62" s="296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</row>
    <row r="63" spans="1:29" ht="15" customHeight="1" x14ac:dyDescent="0.2">
      <c r="A63" s="99"/>
      <c r="B63" s="99"/>
      <c r="C63" s="99"/>
      <c r="D63" s="99"/>
      <c r="E63" s="2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</row>
    <row r="64" spans="1:29" ht="15" customHeight="1" x14ac:dyDescent="0.2">
      <c r="A64" s="99"/>
      <c r="B64" s="99"/>
      <c r="C64" s="99"/>
      <c r="D64" s="99"/>
      <c r="E64" s="302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</row>
    <row r="65" spans="1:29" ht="15" customHeight="1" x14ac:dyDescent="0.2">
      <c r="A65" s="99"/>
      <c r="B65" s="99"/>
      <c r="C65" s="99"/>
      <c r="D65" s="99"/>
      <c r="E65" s="2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</row>
    <row r="66" spans="1:29" ht="15" customHeight="1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</row>
    <row r="67" spans="1:29" ht="1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</row>
    <row r="68" spans="1:29" ht="15" customHeight="1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</row>
    <row r="69" spans="1:29" ht="15" customHeight="1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</row>
    <row r="70" spans="1:29" ht="15" customHeight="1" x14ac:dyDescent="0.2">
      <c r="A70" s="99"/>
      <c r="B70" s="99"/>
      <c r="C70" s="99"/>
      <c r="D70" s="99"/>
      <c r="E70" s="99"/>
      <c r="F70" s="99"/>
      <c r="G70" s="99"/>
      <c r="H70" s="99"/>
      <c r="I70" s="354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</row>
    <row r="71" spans="1:29" ht="15" customHeight="1" x14ac:dyDescent="0.2">
      <c r="A71" s="99"/>
      <c r="B71" s="99"/>
      <c r="C71" s="99"/>
      <c r="D71" s="99"/>
      <c r="E71" s="99"/>
      <c r="F71" s="355"/>
      <c r="G71" s="355"/>
      <c r="H71" s="290"/>
      <c r="I71" s="354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</row>
    <row r="72" spans="1:29" ht="15.75" customHeight="1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</row>
    <row r="73" spans="1:29" ht="15.75" customHeight="1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</row>
    <row r="74" spans="1:29" ht="15.75" customHeight="1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</row>
    <row r="75" spans="1:29" ht="15.75" customHeight="1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</row>
    <row r="76" spans="1:29" ht="15.75" customHeight="1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</row>
    <row r="77" spans="1:29" ht="15.75" customHeight="1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1:29" ht="15.75" customHeight="1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</row>
    <row r="79" spans="1:29" ht="15.75" customHeight="1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</row>
    <row r="80" spans="1:29" ht="15.75" customHeight="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</row>
    <row r="81" spans="1:29" ht="15.75" customHeigh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</row>
    <row r="82" spans="1:29" ht="15.7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</row>
    <row r="83" spans="1:29" ht="15.7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</row>
    <row r="84" spans="1:29" ht="15.75" customHeight="1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</row>
    <row r="85" spans="1:29" ht="15.7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</row>
    <row r="86" spans="1:29" ht="15.75" customHeight="1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</row>
    <row r="87" spans="1:29" ht="15.7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</row>
    <row r="88" spans="1:29" ht="15.7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</row>
    <row r="89" spans="1:29" ht="15.7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</row>
    <row r="90" spans="1:29" ht="15.75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</row>
    <row r="91" spans="1:29" ht="15.7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</row>
    <row r="92" spans="1:29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</row>
    <row r="93" spans="1:29" ht="15.75" customHeight="1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</row>
    <row r="94" spans="1:29" ht="15.75" customHeight="1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</row>
    <row r="95" spans="1:29" ht="15.7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</row>
    <row r="96" spans="1:29" ht="15.7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</row>
    <row r="97" spans="1:29" ht="15.7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</row>
    <row r="98" spans="1:29" ht="15.7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</row>
    <row r="99" spans="1:29" ht="15.7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</row>
    <row r="100" spans="1:29" ht="15.7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</row>
    <row r="101" spans="1:29" ht="15.7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</row>
    <row r="102" spans="1:29" ht="15.7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</row>
    <row r="103" spans="1:29" ht="15.7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</row>
    <row r="104" spans="1:29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</row>
    <row r="105" spans="1:29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</row>
    <row r="106" spans="1:29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</row>
    <row r="107" spans="1:29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</row>
    <row r="108" spans="1:29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</row>
    <row r="109" spans="1:29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</row>
    <row r="110" spans="1:29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</row>
    <row r="111" spans="1:29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</row>
    <row r="112" spans="1:29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</row>
    <row r="113" spans="1:29" ht="15.7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</row>
    <row r="114" spans="1:29" ht="15.7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</row>
    <row r="115" spans="1:29" ht="15.7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</row>
    <row r="116" spans="1:29" ht="15.7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</row>
    <row r="117" spans="1:29" ht="15.7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</row>
    <row r="118" spans="1:29" ht="15.7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</row>
    <row r="119" spans="1:29" ht="15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</row>
    <row r="120" spans="1:29" ht="15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</row>
    <row r="121" spans="1:29" ht="15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</row>
    <row r="122" spans="1:29" ht="15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</row>
    <row r="123" spans="1:29" ht="15.7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</row>
    <row r="124" spans="1:29" ht="15.7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</row>
    <row r="125" spans="1:29" ht="15.7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</row>
    <row r="126" spans="1:29" ht="15.7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</row>
    <row r="127" spans="1:29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</row>
    <row r="128" spans="1:29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</row>
    <row r="129" spans="1:29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</row>
    <row r="130" spans="1:29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</row>
    <row r="131" spans="1:29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</row>
    <row r="132" spans="1:29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</row>
    <row r="133" spans="1:29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</row>
    <row r="134" spans="1:29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</row>
    <row r="135" spans="1:29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</row>
    <row r="136" spans="1:29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</row>
    <row r="137" spans="1:29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</row>
    <row r="138" spans="1:29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</row>
    <row r="139" spans="1:29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</row>
    <row r="140" spans="1:29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</row>
    <row r="141" spans="1:29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</row>
    <row r="142" spans="1:29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</row>
    <row r="143" spans="1:29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</row>
    <row r="144" spans="1:29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</row>
    <row r="145" spans="1:29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</row>
    <row r="146" spans="1:29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</row>
    <row r="147" spans="1:29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</row>
    <row r="148" spans="1:29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</row>
    <row r="149" spans="1:29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</row>
    <row r="150" spans="1:29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</row>
    <row r="151" spans="1:29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</row>
    <row r="152" spans="1:29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</row>
    <row r="153" spans="1:29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</row>
    <row r="154" spans="1:29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</row>
    <row r="155" spans="1:29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</row>
    <row r="156" spans="1:29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</row>
    <row r="157" spans="1:29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</row>
    <row r="158" spans="1:29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</row>
    <row r="159" spans="1:29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</row>
    <row r="160" spans="1:29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</row>
    <row r="161" spans="1:29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</row>
    <row r="162" spans="1:29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</row>
    <row r="163" spans="1:29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</row>
    <row r="164" spans="1:29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</row>
    <row r="165" spans="1:29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</row>
    <row r="166" spans="1:29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</row>
    <row r="167" spans="1:29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</row>
    <row r="168" spans="1:29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</row>
    <row r="169" spans="1:29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</row>
    <row r="170" spans="1:29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</row>
    <row r="171" spans="1:29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</row>
    <row r="172" spans="1:29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</row>
    <row r="173" spans="1:29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</row>
    <row r="174" spans="1:29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</row>
    <row r="175" spans="1:29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</row>
    <row r="176" spans="1:29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</row>
    <row r="177" spans="1:29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</row>
    <row r="178" spans="1:29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</row>
    <row r="179" spans="1:29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</row>
    <row r="180" spans="1:29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</row>
    <row r="181" spans="1:29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</row>
    <row r="182" spans="1:29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</row>
    <row r="183" spans="1:29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</row>
    <row r="184" spans="1:29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</row>
    <row r="185" spans="1:29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</row>
    <row r="186" spans="1:29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</row>
    <row r="187" spans="1:29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</row>
    <row r="188" spans="1:29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</row>
    <row r="189" spans="1:29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</row>
    <row r="190" spans="1:29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</row>
    <row r="191" spans="1:29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</row>
    <row r="192" spans="1:29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</row>
    <row r="193" spans="1:29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</row>
    <row r="194" spans="1:29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</row>
    <row r="195" spans="1:29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</row>
    <row r="196" spans="1:29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</row>
    <row r="197" spans="1:29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</row>
    <row r="198" spans="1:29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</row>
    <row r="199" spans="1:29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</row>
    <row r="200" spans="1:29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</row>
    <row r="201" spans="1:29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</row>
    <row r="202" spans="1:29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</row>
    <row r="203" spans="1:29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</row>
    <row r="204" spans="1:29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</row>
    <row r="205" spans="1:29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</row>
    <row r="206" spans="1:29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</row>
    <row r="207" spans="1:29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</row>
    <row r="208" spans="1:29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</row>
    <row r="209" spans="1:29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</row>
    <row r="210" spans="1:29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</row>
    <row r="211" spans="1:29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</row>
    <row r="212" spans="1:29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</row>
    <row r="213" spans="1:29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</row>
    <row r="214" spans="1:29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</row>
    <row r="215" spans="1:29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</row>
    <row r="216" spans="1:29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</row>
    <row r="217" spans="1:29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</row>
    <row r="218" spans="1:29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</row>
    <row r="219" spans="1:29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</row>
    <row r="220" spans="1:29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</row>
    <row r="221" spans="1:29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</row>
    <row r="222" spans="1:29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</row>
    <row r="223" spans="1:29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</row>
    <row r="224" spans="1:29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</row>
    <row r="225" spans="1:29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</row>
    <row r="226" spans="1:29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</row>
    <row r="227" spans="1:29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</row>
    <row r="228" spans="1:29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</row>
    <row r="229" spans="1:29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</row>
    <row r="230" spans="1:29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</row>
    <row r="231" spans="1:29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</row>
    <row r="232" spans="1:29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</row>
    <row r="233" spans="1:29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</row>
    <row r="234" spans="1:29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</row>
    <row r="235" spans="1:29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</row>
    <row r="236" spans="1:29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</row>
    <row r="237" spans="1:29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</row>
    <row r="238" spans="1:29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</row>
    <row r="239" spans="1:29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</row>
    <row r="240" spans="1:29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</row>
    <row r="241" spans="1:29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</row>
    <row r="242" spans="1:29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</row>
    <row r="243" spans="1:29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</row>
    <row r="244" spans="1:29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</row>
    <row r="245" spans="1:29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</row>
    <row r="246" spans="1:29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</row>
    <row r="247" spans="1:29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</row>
    <row r="248" spans="1:29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</row>
    <row r="249" spans="1:29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</row>
    <row r="250" spans="1:29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</row>
    <row r="251" spans="1:29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</row>
    <row r="252" spans="1:29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</row>
    <row r="253" spans="1:29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</row>
    <row r="254" spans="1:29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</row>
    <row r="255" spans="1:29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</row>
    <row r="256" spans="1:29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</row>
    <row r="257" spans="1:29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</row>
    <row r="258" spans="1:29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</row>
    <row r="259" spans="1:29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</row>
    <row r="260" spans="1:29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</row>
    <row r="261" spans="1:29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</row>
    <row r="262" spans="1:29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</row>
    <row r="263" spans="1:29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</row>
    <row r="264" spans="1:29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</row>
    <row r="265" spans="1:29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</row>
    <row r="266" spans="1:29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</row>
    <row r="267" spans="1:29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</row>
    <row r="268" spans="1:29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</row>
    <row r="269" spans="1:29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</row>
    <row r="270" spans="1:29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</row>
    <row r="271" spans="1:29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</row>
    <row r="272" spans="1:29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</row>
    <row r="273" spans="1:29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</row>
    <row r="274" spans="1:29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</row>
    <row r="275" spans="1:29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</row>
    <row r="276" spans="1:29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</row>
    <row r="277" spans="1:29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</row>
    <row r="278" spans="1:29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</row>
    <row r="279" spans="1:29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</row>
    <row r="280" spans="1:29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</row>
    <row r="281" spans="1:29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</row>
    <row r="282" spans="1:29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</row>
    <row r="283" spans="1:29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</row>
    <row r="284" spans="1:29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</row>
    <row r="285" spans="1:29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</row>
    <row r="286" spans="1:29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</row>
    <row r="287" spans="1:29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</row>
    <row r="288" spans="1:29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</row>
    <row r="289" spans="1:29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</row>
    <row r="290" spans="1:29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</row>
    <row r="291" spans="1:29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</row>
    <row r="292" spans="1:29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</row>
    <row r="293" spans="1:29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</row>
    <row r="294" spans="1:29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</row>
    <row r="295" spans="1:29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</row>
    <row r="296" spans="1:29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</row>
    <row r="297" spans="1:29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</row>
    <row r="298" spans="1:29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</row>
    <row r="299" spans="1:29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</row>
    <row r="300" spans="1:29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</row>
    <row r="301" spans="1:29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</row>
    <row r="302" spans="1:29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</row>
    <row r="303" spans="1:29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</row>
    <row r="304" spans="1:29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</row>
    <row r="305" spans="1:29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</row>
    <row r="306" spans="1:29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</row>
    <row r="307" spans="1:29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</row>
    <row r="308" spans="1:29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</row>
    <row r="309" spans="1:29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</row>
    <row r="310" spans="1:29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</row>
    <row r="311" spans="1:29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</row>
    <row r="312" spans="1:29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</row>
    <row r="313" spans="1:29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</row>
    <row r="314" spans="1:29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</row>
    <row r="315" spans="1:29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</row>
    <row r="316" spans="1:29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</row>
    <row r="317" spans="1:29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</row>
    <row r="318" spans="1:29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</row>
    <row r="319" spans="1:29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</row>
    <row r="320" spans="1:29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</row>
    <row r="321" spans="1:29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</row>
    <row r="322" spans="1:29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</row>
    <row r="323" spans="1:29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</row>
    <row r="324" spans="1:29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</row>
    <row r="325" spans="1:29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</row>
    <row r="326" spans="1:29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</row>
    <row r="327" spans="1:29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</row>
    <row r="328" spans="1:29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</row>
    <row r="329" spans="1:29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</row>
    <row r="330" spans="1:29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</row>
    <row r="331" spans="1:29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</row>
    <row r="332" spans="1:29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</row>
    <row r="333" spans="1:29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</row>
    <row r="334" spans="1:29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</row>
    <row r="335" spans="1:29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</row>
    <row r="336" spans="1:29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</row>
    <row r="337" spans="1:29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</row>
    <row r="338" spans="1:29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</row>
    <row r="339" spans="1:29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</row>
    <row r="340" spans="1:29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</row>
    <row r="341" spans="1:29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</row>
    <row r="342" spans="1:29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</row>
    <row r="343" spans="1:29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</row>
    <row r="344" spans="1:29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</row>
    <row r="345" spans="1:29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</row>
    <row r="346" spans="1:29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</row>
    <row r="347" spans="1:29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</row>
    <row r="348" spans="1:29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</row>
    <row r="349" spans="1:29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</row>
    <row r="350" spans="1:29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</row>
    <row r="351" spans="1:29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</row>
    <row r="352" spans="1:29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</row>
    <row r="353" spans="1:29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</row>
    <row r="354" spans="1:29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</row>
    <row r="355" spans="1:29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</row>
    <row r="356" spans="1:29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</row>
    <row r="357" spans="1:29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</row>
    <row r="358" spans="1:29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</row>
    <row r="359" spans="1:29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</row>
    <row r="360" spans="1:29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</row>
    <row r="361" spans="1:29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</row>
    <row r="362" spans="1:29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</row>
    <row r="363" spans="1:29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</row>
    <row r="364" spans="1:29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</row>
    <row r="365" spans="1:29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</row>
    <row r="366" spans="1:29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</row>
    <row r="367" spans="1:29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</row>
    <row r="368" spans="1:29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</row>
    <row r="369" spans="1:29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</row>
    <row r="370" spans="1:29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</row>
    <row r="371" spans="1:29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</row>
    <row r="372" spans="1:29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</row>
    <row r="373" spans="1:29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</row>
    <row r="374" spans="1:29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</row>
    <row r="375" spans="1:29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</row>
    <row r="376" spans="1:29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</row>
    <row r="377" spans="1:29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</row>
    <row r="378" spans="1:29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</row>
    <row r="379" spans="1:29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</row>
    <row r="380" spans="1:29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</row>
    <row r="381" spans="1:29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</row>
    <row r="382" spans="1:29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</row>
    <row r="383" spans="1:29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</row>
    <row r="384" spans="1:29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</row>
    <row r="385" spans="1:29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</row>
    <row r="386" spans="1:29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</row>
    <row r="387" spans="1:29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</row>
    <row r="388" spans="1:29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</row>
    <row r="389" spans="1:29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</row>
    <row r="390" spans="1:29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</row>
    <row r="391" spans="1:29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</row>
    <row r="392" spans="1:29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</row>
    <row r="393" spans="1:29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</row>
    <row r="394" spans="1:29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</row>
    <row r="395" spans="1:29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</row>
    <row r="396" spans="1:29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</row>
    <row r="397" spans="1:29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</row>
    <row r="398" spans="1:29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</row>
    <row r="399" spans="1:29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</row>
    <row r="400" spans="1:29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</row>
    <row r="401" spans="1:29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</row>
    <row r="402" spans="1:29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</row>
    <row r="403" spans="1:29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</row>
    <row r="404" spans="1:29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</row>
    <row r="405" spans="1:29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</row>
    <row r="406" spans="1:29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</row>
    <row r="407" spans="1:29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</row>
    <row r="408" spans="1:29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</row>
    <row r="409" spans="1:29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</row>
    <row r="410" spans="1:29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</row>
    <row r="411" spans="1:29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</row>
    <row r="412" spans="1:29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</row>
    <row r="413" spans="1:29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</row>
    <row r="414" spans="1:29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</row>
    <row r="415" spans="1:29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</row>
    <row r="416" spans="1:29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</row>
    <row r="417" spans="1:29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</row>
    <row r="418" spans="1:29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</row>
    <row r="419" spans="1:29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</row>
    <row r="420" spans="1:29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</row>
    <row r="421" spans="1:29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</row>
    <row r="422" spans="1:29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</row>
    <row r="423" spans="1:29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</row>
    <row r="424" spans="1:29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</row>
    <row r="425" spans="1:29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</row>
    <row r="426" spans="1:29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</row>
    <row r="427" spans="1:29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</row>
    <row r="428" spans="1:29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</row>
    <row r="429" spans="1:29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</row>
    <row r="430" spans="1:29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</row>
    <row r="431" spans="1:29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</row>
    <row r="432" spans="1:29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</row>
    <row r="433" spans="1:29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</row>
    <row r="434" spans="1:29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</row>
    <row r="435" spans="1:29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</row>
    <row r="436" spans="1:29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</row>
    <row r="437" spans="1:29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</row>
    <row r="438" spans="1:29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</row>
    <row r="439" spans="1:29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</row>
    <row r="440" spans="1:29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</row>
    <row r="441" spans="1:29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</row>
    <row r="442" spans="1:29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</row>
    <row r="443" spans="1:29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</row>
    <row r="444" spans="1:29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</row>
    <row r="445" spans="1:29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</row>
    <row r="446" spans="1:29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</row>
    <row r="447" spans="1:29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</row>
    <row r="448" spans="1:29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</row>
    <row r="449" spans="1:29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</row>
    <row r="450" spans="1:29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</row>
    <row r="451" spans="1:29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</row>
    <row r="452" spans="1:29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</row>
    <row r="453" spans="1:29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</row>
    <row r="454" spans="1:29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</row>
    <row r="455" spans="1:29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</row>
    <row r="456" spans="1:29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</row>
    <row r="457" spans="1:29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</row>
    <row r="458" spans="1:29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</row>
    <row r="459" spans="1:29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</row>
    <row r="460" spans="1:29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</row>
    <row r="461" spans="1:29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</row>
    <row r="462" spans="1:29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</row>
    <row r="463" spans="1:29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</row>
    <row r="464" spans="1:29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</row>
    <row r="465" spans="1:29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</row>
    <row r="466" spans="1:29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</row>
    <row r="467" spans="1:29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</row>
    <row r="468" spans="1:29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</row>
    <row r="469" spans="1:29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</row>
    <row r="470" spans="1:29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</row>
    <row r="471" spans="1:29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</row>
    <row r="472" spans="1:29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</row>
    <row r="473" spans="1:29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</row>
    <row r="474" spans="1:29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</row>
    <row r="475" spans="1:29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</row>
    <row r="476" spans="1:29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</row>
    <row r="477" spans="1:29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</row>
    <row r="478" spans="1:29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</row>
    <row r="479" spans="1:29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</row>
    <row r="480" spans="1:29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</row>
    <row r="481" spans="1:29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</row>
    <row r="482" spans="1:29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</row>
    <row r="483" spans="1:29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</row>
    <row r="484" spans="1:29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</row>
    <row r="485" spans="1:29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</row>
    <row r="486" spans="1:29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</row>
    <row r="487" spans="1:29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</row>
    <row r="488" spans="1:29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</row>
    <row r="489" spans="1:29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</row>
    <row r="490" spans="1:29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</row>
    <row r="491" spans="1:29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</row>
    <row r="492" spans="1:29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</row>
    <row r="493" spans="1:29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</row>
    <row r="494" spans="1:29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</row>
    <row r="495" spans="1:29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</row>
    <row r="496" spans="1:29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</row>
    <row r="497" spans="1:29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</row>
    <row r="498" spans="1:29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</row>
    <row r="499" spans="1:29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</row>
    <row r="500" spans="1:29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</row>
    <row r="501" spans="1:29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</row>
    <row r="502" spans="1:29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</row>
    <row r="503" spans="1:29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</row>
    <row r="504" spans="1:29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</row>
    <row r="505" spans="1:29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</row>
    <row r="506" spans="1:29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</row>
    <row r="507" spans="1:29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</row>
    <row r="508" spans="1:29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</row>
    <row r="509" spans="1:29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</row>
    <row r="510" spans="1:29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</row>
    <row r="511" spans="1:29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</row>
    <row r="512" spans="1:29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</row>
    <row r="513" spans="1:29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</row>
    <row r="514" spans="1:29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</row>
    <row r="515" spans="1:29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</row>
    <row r="516" spans="1:29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</row>
    <row r="517" spans="1:29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</row>
    <row r="518" spans="1:29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</row>
    <row r="519" spans="1:29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</row>
    <row r="520" spans="1:29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</row>
    <row r="521" spans="1:29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</row>
    <row r="522" spans="1:29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</row>
    <row r="523" spans="1:29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</row>
    <row r="524" spans="1:29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</row>
    <row r="525" spans="1:29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</row>
    <row r="526" spans="1:29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</row>
    <row r="527" spans="1:29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</row>
    <row r="528" spans="1:29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</row>
    <row r="529" spans="1:29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</row>
    <row r="530" spans="1:29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</row>
    <row r="531" spans="1:29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</row>
    <row r="532" spans="1:29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</row>
    <row r="533" spans="1:29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</row>
    <row r="534" spans="1:29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</row>
    <row r="535" spans="1:29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</row>
    <row r="536" spans="1:29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</row>
    <row r="537" spans="1:29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</row>
    <row r="538" spans="1:29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</row>
    <row r="539" spans="1:29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</row>
    <row r="540" spans="1:29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</row>
    <row r="541" spans="1:29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</row>
    <row r="542" spans="1:29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</row>
    <row r="543" spans="1:29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</row>
    <row r="544" spans="1:29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</row>
    <row r="545" spans="1:29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</row>
    <row r="546" spans="1:29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</row>
    <row r="547" spans="1:29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</row>
    <row r="548" spans="1:29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</row>
    <row r="549" spans="1:29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</row>
    <row r="550" spans="1:29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</row>
    <row r="551" spans="1:29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</row>
    <row r="552" spans="1:29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</row>
    <row r="553" spans="1:29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</row>
    <row r="554" spans="1:29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</row>
    <row r="555" spans="1:29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</row>
    <row r="556" spans="1:29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</row>
    <row r="557" spans="1:29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</row>
    <row r="558" spans="1:29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</row>
    <row r="559" spans="1:29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</row>
    <row r="560" spans="1:29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</row>
    <row r="561" spans="1:29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</row>
    <row r="562" spans="1:29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</row>
    <row r="563" spans="1:29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</row>
    <row r="564" spans="1:29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</row>
    <row r="565" spans="1:29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</row>
    <row r="566" spans="1:29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</row>
    <row r="567" spans="1:29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</row>
    <row r="568" spans="1:29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</row>
    <row r="569" spans="1:29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</row>
    <row r="570" spans="1:29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</row>
    <row r="571" spans="1:29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</row>
    <row r="572" spans="1:29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</row>
    <row r="573" spans="1:29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</row>
    <row r="574" spans="1:29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</row>
    <row r="575" spans="1:29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</row>
    <row r="576" spans="1:29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</row>
    <row r="577" spans="1:29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</row>
    <row r="578" spans="1:29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</row>
    <row r="579" spans="1:29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</row>
    <row r="580" spans="1:29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</row>
    <row r="581" spans="1:29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</row>
    <row r="582" spans="1:29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</row>
    <row r="583" spans="1:29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</row>
    <row r="584" spans="1:29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</row>
    <row r="585" spans="1:29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</row>
    <row r="586" spans="1:29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</row>
    <row r="587" spans="1:29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</row>
    <row r="588" spans="1:29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</row>
    <row r="589" spans="1:29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</row>
    <row r="590" spans="1:29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</row>
    <row r="591" spans="1:29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</row>
    <row r="592" spans="1:29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</row>
    <row r="593" spans="1:29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</row>
    <row r="594" spans="1:29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</row>
    <row r="595" spans="1:29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</row>
    <row r="596" spans="1:29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</row>
    <row r="597" spans="1:29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</row>
    <row r="598" spans="1:29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</row>
    <row r="599" spans="1:29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</row>
    <row r="600" spans="1:29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</row>
    <row r="601" spans="1:29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</row>
    <row r="602" spans="1:29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</row>
    <row r="603" spans="1:29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</row>
    <row r="604" spans="1:29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</row>
    <row r="605" spans="1:29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</row>
    <row r="606" spans="1:29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</row>
    <row r="607" spans="1:29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</row>
    <row r="608" spans="1:29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</row>
    <row r="609" spans="1:29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</row>
    <row r="610" spans="1:29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</row>
    <row r="611" spans="1:29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</row>
    <row r="612" spans="1:29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</row>
    <row r="613" spans="1:29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</row>
    <row r="614" spans="1:29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</row>
    <row r="615" spans="1:29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</row>
    <row r="616" spans="1:29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</row>
    <row r="617" spans="1:29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</row>
    <row r="618" spans="1:29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</row>
    <row r="619" spans="1:29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</row>
    <row r="620" spans="1:29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</row>
    <row r="621" spans="1:29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</row>
    <row r="622" spans="1:29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</row>
    <row r="623" spans="1:29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</row>
    <row r="624" spans="1:29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</row>
    <row r="625" spans="1:29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</row>
    <row r="626" spans="1:29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</row>
    <row r="627" spans="1:29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</row>
    <row r="628" spans="1:29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</row>
    <row r="629" spans="1:29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</row>
    <row r="630" spans="1:29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</row>
    <row r="631" spans="1:29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</row>
    <row r="632" spans="1:29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</row>
    <row r="633" spans="1:29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</row>
    <row r="634" spans="1:29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</row>
    <row r="635" spans="1:29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</row>
    <row r="636" spans="1:29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</row>
    <row r="637" spans="1:29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</row>
    <row r="638" spans="1:29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</row>
    <row r="639" spans="1:29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</row>
    <row r="640" spans="1:29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</row>
    <row r="641" spans="1:29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</row>
    <row r="642" spans="1:29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</row>
    <row r="643" spans="1:29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</row>
    <row r="644" spans="1:29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</row>
    <row r="645" spans="1:29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</row>
    <row r="646" spans="1:29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</row>
    <row r="647" spans="1:29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</row>
    <row r="648" spans="1:29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</row>
    <row r="649" spans="1:29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</row>
    <row r="650" spans="1:29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</row>
    <row r="651" spans="1:29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</row>
    <row r="652" spans="1:29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</row>
    <row r="653" spans="1:29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</row>
    <row r="654" spans="1:29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</row>
    <row r="655" spans="1:29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</row>
    <row r="656" spans="1:29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</row>
    <row r="657" spans="1:29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</row>
    <row r="658" spans="1:29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</row>
    <row r="659" spans="1:29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</row>
    <row r="660" spans="1:29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</row>
    <row r="661" spans="1:29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</row>
    <row r="662" spans="1:29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</row>
    <row r="663" spans="1:29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</row>
    <row r="664" spans="1:29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</row>
    <row r="665" spans="1:29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</row>
    <row r="666" spans="1:29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</row>
    <row r="667" spans="1:29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</row>
    <row r="668" spans="1:29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</row>
    <row r="669" spans="1:29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</row>
    <row r="670" spans="1:29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</row>
    <row r="671" spans="1:29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</row>
    <row r="672" spans="1:29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</row>
    <row r="673" spans="1:29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</row>
    <row r="674" spans="1:29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</row>
    <row r="675" spans="1:29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</row>
    <row r="676" spans="1:29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</row>
    <row r="677" spans="1:29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</row>
    <row r="678" spans="1:29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</row>
    <row r="679" spans="1:29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</row>
    <row r="680" spans="1:29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</row>
    <row r="681" spans="1:29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</row>
    <row r="682" spans="1:29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</row>
    <row r="683" spans="1:29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</row>
    <row r="684" spans="1:29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</row>
    <row r="685" spans="1:29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</row>
    <row r="686" spans="1:29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</row>
    <row r="687" spans="1:29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</row>
    <row r="688" spans="1:29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</row>
    <row r="689" spans="1:29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</row>
    <row r="690" spans="1:29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</row>
    <row r="691" spans="1:29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</row>
    <row r="692" spans="1:29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</row>
    <row r="693" spans="1:29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</row>
    <row r="694" spans="1:29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</row>
    <row r="695" spans="1:29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</row>
    <row r="696" spans="1:29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</row>
    <row r="697" spans="1:29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</row>
    <row r="698" spans="1:29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</row>
    <row r="699" spans="1:29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</row>
    <row r="700" spans="1:29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</row>
    <row r="701" spans="1:29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</row>
    <row r="702" spans="1:29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</row>
    <row r="703" spans="1:29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</row>
    <row r="704" spans="1:29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</row>
    <row r="705" spans="1:29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</row>
    <row r="706" spans="1:29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</row>
    <row r="707" spans="1:29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</row>
    <row r="708" spans="1:29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</row>
    <row r="709" spans="1:29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</row>
    <row r="710" spans="1:29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</row>
    <row r="711" spans="1:29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</row>
    <row r="712" spans="1:29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</row>
    <row r="713" spans="1:29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</row>
    <row r="714" spans="1:29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</row>
    <row r="715" spans="1:29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</row>
    <row r="716" spans="1:29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</row>
    <row r="717" spans="1:29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</row>
    <row r="718" spans="1:29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</row>
    <row r="719" spans="1:29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</row>
    <row r="720" spans="1:29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</row>
    <row r="721" spans="1:29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</row>
    <row r="722" spans="1:29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</row>
    <row r="723" spans="1:29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</row>
    <row r="724" spans="1:29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</row>
    <row r="725" spans="1:29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</row>
    <row r="726" spans="1:29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</row>
    <row r="727" spans="1:29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</row>
    <row r="728" spans="1:29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</row>
    <row r="729" spans="1:29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</row>
    <row r="730" spans="1:29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</row>
    <row r="731" spans="1:29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</row>
    <row r="732" spans="1:29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</row>
    <row r="733" spans="1:29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</row>
    <row r="734" spans="1:29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</row>
    <row r="735" spans="1:29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</row>
    <row r="736" spans="1:29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</row>
    <row r="737" spans="1:29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</row>
    <row r="738" spans="1:29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</row>
    <row r="739" spans="1:29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</row>
    <row r="740" spans="1:29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</row>
    <row r="741" spans="1:29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</row>
    <row r="742" spans="1:29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</row>
    <row r="743" spans="1:29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</row>
    <row r="744" spans="1:29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</row>
    <row r="745" spans="1:29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</row>
    <row r="746" spans="1:29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</row>
    <row r="747" spans="1:29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</row>
    <row r="748" spans="1:29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</row>
    <row r="749" spans="1:29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</row>
    <row r="750" spans="1:29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</row>
    <row r="751" spans="1:29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</row>
    <row r="752" spans="1:29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</row>
    <row r="753" spans="1:29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</row>
    <row r="754" spans="1:29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</row>
    <row r="755" spans="1:29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</row>
    <row r="756" spans="1:29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</row>
    <row r="757" spans="1:29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</row>
    <row r="758" spans="1:29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</row>
    <row r="759" spans="1:29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</row>
    <row r="760" spans="1:29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</row>
    <row r="761" spans="1:29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</row>
    <row r="762" spans="1:29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</row>
    <row r="763" spans="1:29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</row>
    <row r="764" spans="1:29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</row>
    <row r="765" spans="1:29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</row>
    <row r="766" spans="1:29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</row>
    <row r="767" spans="1:29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</row>
    <row r="768" spans="1:29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</row>
    <row r="769" spans="1:29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</row>
    <row r="770" spans="1:29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</row>
    <row r="771" spans="1:29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</row>
    <row r="772" spans="1:29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</row>
    <row r="773" spans="1:29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</row>
    <row r="774" spans="1:29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</row>
    <row r="775" spans="1:29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</row>
    <row r="776" spans="1:29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</row>
    <row r="777" spans="1:29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</row>
    <row r="778" spans="1:29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</row>
    <row r="779" spans="1:29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</row>
    <row r="780" spans="1:29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</row>
    <row r="781" spans="1:29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</row>
    <row r="782" spans="1:29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</row>
    <row r="783" spans="1:29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</row>
    <row r="784" spans="1:29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</row>
    <row r="785" spans="1:29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</row>
    <row r="786" spans="1:29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</row>
    <row r="787" spans="1:29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</row>
    <row r="788" spans="1:29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</row>
    <row r="789" spans="1:29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</row>
    <row r="790" spans="1:29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</row>
    <row r="791" spans="1:29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</row>
    <row r="792" spans="1:29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</row>
    <row r="793" spans="1:29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</row>
    <row r="794" spans="1:29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</row>
    <row r="795" spans="1:29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</row>
    <row r="796" spans="1:29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</row>
    <row r="797" spans="1:29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</row>
    <row r="798" spans="1:29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</row>
    <row r="799" spans="1:29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</row>
    <row r="800" spans="1:29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</row>
    <row r="801" spans="1:29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</row>
    <row r="802" spans="1:29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</row>
    <row r="803" spans="1:29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</row>
    <row r="804" spans="1:29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</row>
    <row r="805" spans="1:29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</row>
    <row r="806" spans="1:29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</row>
    <row r="807" spans="1:29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</row>
    <row r="808" spans="1:29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</row>
    <row r="809" spans="1:29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</row>
    <row r="810" spans="1:29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</row>
    <row r="811" spans="1:29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</row>
    <row r="812" spans="1:29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</row>
    <row r="813" spans="1:29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</row>
    <row r="814" spans="1:29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</row>
    <row r="815" spans="1:29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</row>
    <row r="816" spans="1:29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</row>
    <row r="817" spans="1:29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</row>
    <row r="818" spans="1:29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</row>
    <row r="819" spans="1:29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</row>
    <row r="820" spans="1:29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</row>
    <row r="821" spans="1:29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</row>
    <row r="822" spans="1:29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</row>
    <row r="823" spans="1:29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</row>
    <row r="824" spans="1:29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</row>
    <row r="825" spans="1:29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</row>
    <row r="826" spans="1:29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</row>
    <row r="827" spans="1:29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</row>
    <row r="828" spans="1:29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</row>
    <row r="829" spans="1:29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</row>
    <row r="830" spans="1:29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</row>
    <row r="831" spans="1:29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</row>
    <row r="832" spans="1:29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</row>
    <row r="833" spans="1:29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</row>
    <row r="834" spans="1:29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</row>
    <row r="835" spans="1:29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</row>
    <row r="836" spans="1:29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</row>
    <row r="837" spans="1:29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</row>
    <row r="838" spans="1:29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</row>
    <row r="839" spans="1:29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</row>
    <row r="840" spans="1:29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</row>
    <row r="841" spans="1:29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</row>
    <row r="842" spans="1:29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</row>
    <row r="843" spans="1:29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</row>
    <row r="844" spans="1:29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</row>
    <row r="845" spans="1:29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</row>
    <row r="846" spans="1:29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</row>
    <row r="847" spans="1:29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</row>
    <row r="848" spans="1:29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</row>
    <row r="849" spans="1:29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</row>
    <row r="850" spans="1:29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</row>
    <row r="851" spans="1:29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</row>
    <row r="852" spans="1:29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</row>
    <row r="853" spans="1:29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</row>
    <row r="854" spans="1:29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</row>
    <row r="855" spans="1:29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</row>
    <row r="856" spans="1:29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</row>
    <row r="857" spans="1:29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</row>
    <row r="858" spans="1:29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</row>
    <row r="859" spans="1:29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</row>
    <row r="860" spans="1:29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</row>
    <row r="861" spans="1:29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</row>
    <row r="862" spans="1:29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</row>
    <row r="863" spans="1:29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</row>
    <row r="864" spans="1:29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</row>
    <row r="865" spans="1:29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</row>
    <row r="866" spans="1:29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</row>
    <row r="867" spans="1:29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</row>
    <row r="868" spans="1:29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</row>
    <row r="869" spans="1:29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</row>
    <row r="870" spans="1:29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</row>
    <row r="871" spans="1:29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</row>
    <row r="872" spans="1:29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</row>
    <row r="873" spans="1:29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</row>
    <row r="874" spans="1:29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</row>
    <row r="875" spans="1:29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</row>
    <row r="876" spans="1:29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</row>
    <row r="877" spans="1:29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</row>
    <row r="878" spans="1:29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</row>
    <row r="879" spans="1:29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</row>
    <row r="880" spans="1:29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</row>
    <row r="881" spans="1:29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</row>
    <row r="882" spans="1:29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</row>
    <row r="883" spans="1:29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</row>
    <row r="884" spans="1:29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</row>
    <row r="885" spans="1:29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</row>
    <row r="886" spans="1:29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</row>
    <row r="887" spans="1:29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</row>
    <row r="888" spans="1:29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</row>
    <row r="889" spans="1:29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</row>
    <row r="890" spans="1:29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</row>
    <row r="891" spans="1:29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</row>
    <row r="892" spans="1:29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</row>
    <row r="893" spans="1:29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</row>
    <row r="894" spans="1:29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</row>
    <row r="895" spans="1:29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</row>
    <row r="896" spans="1:29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</row>
    <row r="897" spans="1:29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</row>
    <row r="898" spans="1:29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</row>
    <row r="899" spans="1:29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</row>
    <row r="900" spans="1:29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</row>
    <row r="901" spans="1:29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</row>
    <row r="902" spans="1:29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</row>
    <row r="903" spans="1:29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</row>
    <row r="904" spans="1:29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</row>
    <row r="905" spans="1:29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</row>
    <row r="906" spans="1:29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</row>
    <row r="907" spans="1:29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</row>
    <row r="908" spans="1:29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</row>
    <row r="909" spans="1:29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</row>
    <row r="910" spans="1:29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</row>
    <row r="911" spans="1:29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</row>
    <row r="912" spans="1:29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</row>
    <row r="913" spans="1:29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</row>
    <row r="914" spans="1:29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</row>
    <row r="915" spans="1:29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</row>
    <row r="916" spans="1:29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</row>
    <row r="917" spans="1:29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</row>
    <row r="918" spans="1:29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</row>
    <row r="919" spans="1:29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</row>
    <row r="920" spans="1:29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</row>
    <row r="921" spans="1:29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</row>
    <row r="922" spans="1:29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</row>
    <row r="923" spans="1:29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</row>
    <row r="924" spans="1:29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</row>
    <row r="925" spans="1:29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</row>
    <row r="926" spans="1:29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</row>
    <row r="927" spans="1:29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</row>
    <row r="928" spans="1:29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</row>
    <row r="929" spans="1:29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</row>
    <row r="930" spans="1:29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</row>
    <row r="931" spans="1:29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</row>
    <row r="932" spans="1:29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</row>
    <row r="933" spans="1:29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</row>
    <row r="934" spans="1:29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</row>
    <row r="935" spans="1:29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</row>
    <row r="936" spans="1:29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</row>
    <row r="937" spans="1:29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</row>
    <row r="938" spans="1:29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</row>
    <row r="939" spans="1:29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</row>
    <row r="940" spans="1:29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</row>
    <row r="941" spans="1:29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</row>
    <row r="942" spans="1:29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</row>
    <row r="943" spans="1:29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</row>
    <row r="944" spans="1:29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</row>
    <row r="945" spans="1:29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</row>
    <row r="946" spans="1:29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</row>
    <row r="947" spans="1:29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</row>
    <row r="948" spans="1:29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</row>
    <row r="949" spans="1:29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</row>
    <row r="950" spans="1:29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</row>
    <row r="951" spans="1:29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</row>
    <row r="952" spans="1:29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</row>
    <row r="953" spans="1:29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</row>
    <row r="954" spans="1:29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</row>
    <row r="955" spans="1:29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</row>
    <row r="956" spans="1:29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</row>
    <row r="957" spans="1:29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</row>
    <row r="958" spans="1:29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</row>
    <row r="959" spans="1:29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</row>
    <row r="960" spans="1:29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</row>
    <row r="961" spans="1:29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</row>
    <row r="962" spans="1:29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</row>
    <row r="963" spans="1:29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</row>
    <row r="964" spans="1:29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</row>
    <row r="965" spans="1:29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</row>
    <row r="966" spans="1:29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</row>
    <row r="967" spans="1:29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</row>
    <row r="968" spans="1:29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</row>
    <row r="969" spans="1:29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</row>
    <row r="970" spans="1:29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</row>
    <row r="971" spans="1:29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</row>
    <row r="972" spans="1:29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</row>
    <row r="973" spans="1:29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</row>
    <row r="974" spans="1:29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</row>
    <row r="975" spans="1:29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</row>
    <row r="976" spans="1:29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</row>
    <row r="977" spans="1:29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</row>
    <row r="978" spans="1:29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</row>
    <row r="979" spans="1:29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</row>
    <row r="980" spans="1:29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</row>
    <row r="981" spans="1:29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</row>
    <row r="982" spans="1:29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</row>
    <row r="983" spans="1:29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</row>
    <row r="984" spans="1:29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</row>
    <row r="985" spans="1:29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</row>
    <row r="986" spans="1:29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</row>
    <row r="987" spans="1:29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</row>
    <row r="988" spans="1:29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</row>
    <row r="989" spans="1:29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</row>
    <row r="990" spans="1:29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</row>
    <row r="991" spans="1:29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</row>
    <row r="992" spans="1:29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</row>
    <row r="993" spans="1:29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</row>
    <row r="994" spans="1:29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</row>
    <row r="995" spans="1:29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</row>
    <row r="996" spans="1:29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</row>
    <row r="997" spans="1:29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</row>
    <row r="998" spans="1:29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</row>
    <row r="999" spans="1:29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</row>
    <row r="1000" spans="1:29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</row>
  </sheetData>
  <mergeCells count="15">
    <mergeCell ref="A25:I26"/>
    <mergeCell ref="A27:I27"/>
    <mergeCell ref="A28:I28"/>
    <mergeCell ref="A1:J1"/>
    <mergeCell ref="A2:J2"/>
    <mergeCell ref="B4:F4"/>
    <mergeCell ref="G4:H4"/>
    <mergeCell ref="I4:I5"/>
    <mergeCell ref="A13:D13"/>
    <mergeCell ref="A14:D14"/>
    <mergeCell ref="A15:D15"/>
    <mergeCell ref="B17:B18"/>
    <mergeCell ref="C17:C18"/>
    <mergeCell ref="D17:D18"/>
    <mergeCell ref="A24:B24"/>
  </mergeCells>
  <printOptions horizontalCentered="1"/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0"/>
  <sheetViews>
    <sheetView workbookViewId="0">
      <selection sqref="A1:N1"/>
    </sheetView>
  </sheetViews>
  <sheetFormatPr defaultColWidth="12.5703125" defaultRowHeight="15" customHeight="1" x14ac:dyDescent="0.2"/>
  <cols>
    <col min="1" max="2" width="11.7109375" customWidth="1"/>
    <col min="3" max="14" width="12.7109375" customWidth="1"/>
  </cols>
  <sheetData>
    <row r="1" spans="1:14" ht="15.75" customHeight="1" x14ac:dyDescent="0.2">
      <c r="A1" s="356" t="s">
        <v>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5.75" customHeight="1" x14ac:dyDescent="0.2">
      <c r="A2" s="356" t="s">
        <v>32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5.75" customHeight="1" x14ac:dyDescent="0.2">
      <c r="A3" s="356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 customHeight="1" x14ac:dyDescent="0.2">
      <c r="A4" s="3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customHeight="1" x14ac:dyDescent="0.2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4" t="s">
        <v>14</v>
      </c>
      <c r="L5" s="35" t="s">
        <v>15</v>
      </c>
      <c r="M5" s="35" t="s">
        <v>16</v>
      </c>
      <c r="N5" s="36" t="s">
        <v>17</v>
      </c>
    </row>
    <row r="6" spans="1:14" ht="15.75" customHeight="1" x14ac:dyDescent="0.2">
      <c r="A6" s="358">
        <v>2007</v>
      </c>
      <c r="B6" s="11" t="s">
        <v>18</v>
      </c>
      <c r="C6" s="12"/>
      <c r="D6" s="13">
        <v>1081.7</v>
      </c>
      <c r="E6" s="13"/>
      <c r="F6" s="13">
        <v>22.230919999999998</v>
      </c>
      <c r="G6" s="13"/>
      <c r="H6" s="13"/>
      <c r="I6" s="13">
        <v>16458.768797046469</v>
      </c>
      <c r="J6" s="13"/>
      <c r="K6" s="13">
        <v>278.23969837486629</v>
      </c>
      <c r="L6" s="13"/>
      <c r="M6" s="13"/>
      <c r="N6" s="14">
        <f t="shared" ref="N6:N9" si="0">SUM(C6:L6)</f>
        <v>17840.939415421333</v>
      </c>
    </row>
    <row r="7" spans="1:14" ht="15.75" customHeight="1" x14ac:dyDescent="0.2">
      <c r="A7" s="359"/>
      <c r="B7" s="15" t="s">
        <v>19</v>
      </c>
      <c r="C7" s="16"/>
      <c r="D7" s="17">
        <v>17726.677325519999</v>
      </c>
      <c r="E7" s="17"/>
      <c r="F7" s="17">
        <v>123.43021</v>
      </c>
      <c r="G7" s="17"/>
      <c r="H7" s="17"/>
      <c r="I7" s="17">
        <v>29566.879716931147</v>
      </c>
      <c r="J7" s="17"/>
      <c r="K7" s="17">
        <v>11279.818919801439</v>
      </c>
      <c r="L7" s="17"/>
      <c r="M7" s="17"/>
      <c r="N7" s="18">
        <f t="shared" si="0"/>
        <v>58696.806172252582</v>
      </c>
    </row>
    <row r="8" spans="1:14" ht="15.75" customHeight="1" x14ac:dyDescent="0.2">
      <c r="A8" s="359"/>
      <c r="B8" s="15" t="s">
        <v>20</v>
      </c>
      <c r="C8" s="16"/>
      <c r="D8" s="17">
        <v>4809.6566311900006</v>
      </c>
      <c r="E8" s="17"/>
      <c r="F8" s="17">
        <v>314.70973500000002</v>
      </c>
      <c r="G8" s="17"/>
      <c r="H8" s="17"/>
      <c r="I8" s="17">
        <v>27545.043396191089</v>
      </c>
      <c r="J8" s="17"/>
      <c r="K8" s="17">
        <v>2265.1351028013146</v>
      </c>
      <c r="L8" s="17"/>
      <c r="M8" s="17"/>
      <c r="N8" s="18">
        <f t="shared" si="0"/>
        <v>34934.544865182404</v>
      </c>
    </row>
    <row r="9" spans="1:14" ht="15.75" customHeight="1" x14ac:dyDescent="0.2">
      <c r="A9" s="359"/>
      <c r="B9" s="15" t="s">
        <v>21</v>
      </c>
      <c r="C9" s="16"/>
      <c r="D9" s="17">
        <v>78663.621172189945</v>
      </c>
      <c r="E9" s="17"/>
      <c r="F9" s="17">
        <v>1002.015</v>
      </c>
      <c r="G9" s="17"/>
      <c r="H9" s="17"/>
      <c r="I9" s="17">
        <v>13804.907575073776</v>
      </c>
      <c r="J9" s="17"/>
      <c r="K9" s="17">
        <v>9139.8696155403304</v>
      </c>
      <c r="L9" s="17"/>
      <c r="M9" s="17"/>
      <c r="N9" s="18">
        <f t="shared" si="0"/>
        <v>102610.41336280406</v>
      </c>
    </row>
    <row r="10" spans="1:14" ht="15.75" customHeight="1" x14ac:dyDescent="0.2">
      <c r="A10" s="360" t="s">
        <v>17</v>
      </c>
      <c r="B10" s="361"/>
      <c r="C10" s="19"/>
      <c r="D10" s="20">
        <f>SUM(D6:D9)</f>
        <v>102281.65512889995</v>
      </c>
      <c r="E10" s="20"/>
      <c r="F10" s="20">
        <f>SUM(F6:F9)</f>
        <v>1462.385865</v>
      </c>
      <c r="G10" s="20"/>
      <c r="H10" s="20"/>
      <c r="I10" s="20">
        <f>SUM(I6:I9)</f>
        <v>87375.599485242477</v>
      </c>
      <c r="J10" s="20"/>
      <c r="K10" s="20">
        <f>SUM(K6:K9)</f>
        <v>22963.063336517949</v>
      </c>
      <c r="L10" s="20"/>
      <c r="M10" s="20"/>
      <c r="N10" s="21">
        <f>SUM(N6:N9)</f>
        <v>214082.70381566038</v>
      </c>
    </row>
    <row r="11" spans="1:14" ht="15.75" customHeight="1" x14ac:dyDescent="0.2">
      <c r="A11" s="358">
        <v>2008</v>
      </c>
      <c r="B11" s="11" t="s">
        <v>18</v>
      </c>
      <c r="C11" s="12"/>
      <c r="D11" s="13">
        <v>328.58939491999996</v>
      </c>
      <c r="E11" s="13"/>
      <c r="F11" s="13">
        <v>183.92386999999999</v>
      </c>
      <c r="G11" s="13"/>
      <c r="H11" s="13"/>
      <c r="I11" s="13">
        <v>19454.614632881297</v>
      </c>
      <c r="J11" s="13"/>
      <c r="K11" s="13">
        <v>782.69729225963715</v>
      </c>
      <c r="L11" s="13"/>
      <c r="M11" s="13"/>
      <c r="N11" s="14">
        <f t="shared" ref="N11:N14" si="1">SUM(C11:L11)</f>
        <v>20749.825190060932</v>
      </c>
    </row>
    <row r="12" spans="1:14" ht="15.75" customHeight="1" x14ac:dyDescent="0.2">
      <c r="A12" s="359"/>
      <c r="B12" s="15" t="s">
        <v>19</v>
      </c>
      <c r="C12" s="16"/>
      <c r="D12" s="17">
        <v>52297.652106620015</v>
      </c>
      <c r="E12" s="17"/>
      <c r="F12" s="17">
        <v>1762.6708699999999</v>
      </c>
      <c r="G12" s="17"/>
      <c r="H12" s="17"/>
      <c r="I12" s="17">
        <v>11845.696734496003</v>
      </c>
      <c r="J12" s="17"/>
      <c r="K12" s="17">
        <v>7965.0510834515999</v>
      </c>
      <c r="L12" s="17"/>
      <c r="M12" s="17"/>
      <c r="N12" s="18">
        <f t="shared" si="1"/>
        <v>73871.070794567626</v>
      </c>
    </row>
    <row r="13" spans="1:14" ht="15.75" customHeight="1" x14ac:dyDescent="0.2">
      <c r="A13" s="359"/>
      <c r="B13" s="15" t="s">
        <v>20</v>
      </c>
      <c r="C13" s="16"/>
      <c r="D13" s="17">
        <v>40111.140622655199</v>
      </c>
      <c r="E13" s="17"/>
      <c r="F13" s="17">
        <v>7096.3586599999999</v>
      </c>
      <c r="G13" s="17"/>
      <c r="H13" s="17"/>
      <c r="I13" s="17">
        <v>18920.227222094461</v>
      </c>
      <c r="J13" s="17"/>
      <c r="K13" s="17">
        <v>546.46194618000004</v>
      </c>
      <c r="L13" s="17"/>
      <c r="M13" s="17"/>
      <c r="N13" s="18">
        <f t="shared" si="1"/>
        <v>66674.188450929665</v>
      </c>
    </row>
    <row r="14" spans="1:14" ht="15.75" customHeight="1" x14ac:dyDescent="0.2">
      <c r="A14" s="359"/>
      <c r="B14" s="15" t="s">
        <v>21</v>
      </c>
      <c r="C14" s="16"/>
      <c r="D14" s="17">
        <v>814.19570187000011</v>
      </c>
      <c r="E14" s="17"/>
      <c r="F14" s="17">
        <v>200.08154999999999</v>
      </c>
      <c r="G14" s="17"/>
      <c r="H14" s="17"/>
      <c r="I14" s="17">
        <v>20134.588730689287</v>
      </c>
      <c r="J14" s="17"/>
      <c r="K14" s="17">
        <v>236.96004155272399</v>
      </c>
      <c r="L14" s="17"/>
      <c r="M14" s="17"/>
      <c r="N14" s="18">
        <f t="shared" si="1"/>
        <v>21385.826024112012</v>
      </c>
    </row>
    <row r="15" spans="1:14" ht="15.75" customHeight="1" x14ac:dyDescent="0.2">
      <c r="A15" s="360" t="s">
        <v>17</v>
      </c>
      <c r="B15" s="361"/>
      <c r="C15" s="19"/>
      <c r="D15" s="20">
        <f>SUM(D11:D14)</f>
        <v>93551.57782606523</v>
      </c>
      <c r="E15" s="20"/>
      <c r="F15" s="20">
        <f>SUM(F11:F14)</f>
        <v>9243.0349500000011</v>
      </c>
      <c r="G15" s="20"/>
      <c r="H15" s="20"/>
      <c r="I15" s="20">
        <f>SUM(I11:I14)</f>
        <v>70355.127320161046</v>
      </c>
      <c r="J15" s="20"/>
      <c r="K15" s="20">
        <f>SUM(K11:K14)</f>
        <v>9531.17036344396</v>
      </c>
      <c r="L15" s="20"/>
      <c r="M15" s="20"/>
      <c r="N15" s="21">
        <f>SUM(N11:N14)</f>
        <v>182680.91045967024</v>
      </c>
    </row>
    <row r="16" spans="1:14" ht="15.75" customHeight="1" x14ac:dyDescent="0.2">
      <c r="A16" s="358">
        <v>2009</v>
      </c>
      <c r="B16" s="11" t="s">
        <v>18</v>
      </c>
      <c r="C16" s="12"/>
      <c r="D16" s="13">
        <v>434.36099999999999</v>
      </c>
      <c r="E16" s="13"/>
      <c r="F16" s="13">
        <v>62.577499999999993</v>
      </c>
      <c r="G16" s="13"/>
      <c r="H16" s="13"/>
      <c r="I16" s="13">
        <v>3419.7607608001981</v>
      </c>
      <c r="J16" s="13"/>
      <c r="K16" s="13">
        <v>42.372836787400004</v>
      </c>
      <c r="L16" s="13"/>
      <c r="M16" s="13"/>
      <c r="N16" s="14">
        <f t="shared" ref="N16:N19" si="2">SUM(C16:L16)</f>
        <v>3959.0720975875984</v>
      </c>
    </row>
    <row r="17" spans="1:14" ht="15.75" customHeight="1" x14ac:dyDescent="0.2">
      <c r="A17" s="359"/>
      <c r="B17" s="15" t="s">
        <v>19</v>
      </c>
      <c r="C17" s="16"/>
      <c r="D17" s="17">
        <v>2164.3529015000004</v>
      </c>
      <c r="E17" s="17"/>
      <c r="F17" s="17">
        <v>2446.6852563999996</v>
      </c>
      <c r="G17" s="17"/>
      <c r="H17" s="17"/>
      <c r="I17" s="17">
        <v>12678.582374959438</v>
      </c>
      <c r="J17" s="17"/>
      <c r="K17" s="17">
        <v>2659.3450184057519</v>
      </c>
      <c r="L17" s="17"/>
      <c r="M17" s="17"/>
      <c r="N17" s="18">
        <f t="shared" si="2"/>
        <v>19948.965551265188</v>
      </c>
    </row>
    <row r="18" spans="1:14" ht="15.75" customHeight="1" x14ac:dyDescent="0.2">
      <c r="A18" s="359"/>
      <c r="B18" s="15" t="s">
        <v>20</v>
      </c>
      <c r="C18" s="16"/>
      <c r="D18" s="17">
        <v>143.97601128000002</v>
      </c>
      <c r="E18" s="17"/>
      <c r="F18" s="17">
        <v>1722.73653956</v>
      </c>
      <c r="G18" s="17"/>
      <c r="H18" s="17"/>
      <c r="I18" s="17">
        <v>8064.5542432196498</v>
      </c>
      <c r="J18" s="17"/>
      <c r="K18" s="17">
        <v>437.68426677000002</v>
      </c>
      <c r="L18" s="17"/>
      <c r="M18" s="17"/>
      <c r="N18" s="18">
        <f t="shared" si="2"/>
        <v>10368.95106082965</v>
      </c>
    </row>
    <row r="19" spans="1:14" ht="15.75" customHeight="1" x14ac:dyDescent="0.2">
      <c r="A19" s="359"/>
      <c r="B19" s="15" t="s">
        <v>21</v>
      </c>
      <c r="C19" s="16"/>
      <c r="D19" s="17">
        <v>7654.2518909279997</v>
      </c>
      <c r="E19" s="17"/>
      <c r="F19" s="17">
        <v>303.5025</v>
      </c>
      <c r="G19" s="17"/>
      <c r="H19" s="17"/>
      <c r="I19" s="17">
        <v>79258.362450101558</v>
      </c>
      <c r="J19" s="17"/>
      <c r="K19" s="17">
        <v>322.82630390496001</v>
      </c>
      <c r="L19" s="17"/>
      <c r="M19" s="17"/>
      <c r="N19" s="18">
        <f t="shared" si="2"/>
        <v>87538.943144934514</v>
      </c>
    </row>
    <row r="20" spans="1:14" ht="15.75" customHeight="1" x14ac:dyDescent="0.2">
      <c r="A20" s="360" t="s">
        <v>17</v>
      </c>
      <c r="B20" s="361"/>
      <c r="C20" s="19"/>
      <c r="D20" s="20">
        <f>SUM(D16:D19)</f>
        <v>10396.941803707999</v>
      </c>
      <c r="E20" s="20"/>
      <c r="F20" s="20">
        <f>SUM(F16:F19)</f>
        <v>4535.5017959599991</v>
      </c>
      <c r="G20" s="20"/>
      <c r="H20" s="20"/>
      <c r="I20" s="20">
        <f>SUM(I16:I19)</f>
        <v>103421.25982908084</v>
      </c>
      <c r="J20" s="20"/>
      <c r="K20" s="20">
        <f>SUM(K16:K19)</f>
        <v>3462.228425868112</v>
      </c>
      <c r="L20" s="20"/>
      <c r="M20" s="20"/>
      <c r="N20" s="21">
        <f>SUM(N16:N19)</f>
        <v>121815.93185461695</v>
      </c>
    </row>
    <row r="21" spans="1:14" ht="15.75" customHeight="1" x14ac:dyDescent="0.2">
      <c r="A21" s="358">
        <v>2010</v>
      </c>
      <c r="B21" s="11" t="s">
        <v>18</v>
      </c>
      <c r="C21" s="12">
        <v>0</v>
      </c>
      <c r="D21" s="13">
        <v>1459.7662055000001</v>
      </c>
      <c r="E21" s="37">
        <v>0</v>
      </c>
      <c r="F21" s="13">
        <v>23121.601310000002</v>
      </c>
      <c r="G21" s="37">
        <v>0</v>
      </c>
      <c r="H21" s="13"/>
      <c r="I21" s="13">
        <v>21161.313118212489</v>
      </c>
      <c r="J21" s="13"/>
      <c r="K21" s="13">
        <v>949.52610737855991</v>
      </c>
      <c r="L21" s="13"/>
      <c r="M21" s="13"/>
      <c r="N21" s="14">
        <f t="shared" ref="N21:N24" si="3">SUM(C21:L21)</f>
        <v>46692.206741091046</v>
      </c>
    </row>
    <row r="22" spans="1:14" ht="15.75" customHeight="1" x14ac:dyDescent="0.2">
      <c r="A22" s="359"/>
      <c r="B22" s="15" t="s">
        <v>19</v>
      </c>
      <c r="C22" s="38">
        <v>0</v>
      </c>
      <c r="D22" s="39">
        <v>2030.8973543999996</v>
      </c>
      <c r="E22" s="39">
        <v>0</v>
      </c>
      <c r="F22" s="39">
        <v>898.65446684000005</v>
      </c>
      <c r="G22" s="39">
        <v>0</v>
      </c>
      <c r="H22" s="39"/>
      <c r="I22" s="39">
        <v>6643.8196472349537</v>
      </c>
      <c r="J22" s="39"/>
      <c r="K22" s="39">
        <v>4199.7263751334003</v>
      </c>
      <c r="L22" s="39"/>
      <c r="M22" s="39"/>
      <c r="N22" s="40">
        <f t="shared" si="3"/>
        <v>13773.097843608353</v>
      </c>
    </row>
    <row r="23" spans="1:14" ht="15.75" customHeight="1" x14ac:dyDescent="0.2">
      <c r="A23" s="359"/>
      <c r="B23" s="15" t="s">
        <v>20</v>
      </c>
      <c r="C23" s="38">
        <v>0</v>
      </c>
      <c r="D23" s="39">
        <v>9095.3866730400005</v>
      </c>
      <c r="E23" s="39">
        <v>0</v>
      </c>
      <c r="F23" s="39">
        <v>173.13609</v>
      </c>
      <c r="G23" s="39">
        <v>0</v>
      </c>
      <c r="H23" s="39"/>
      <c r="I23" s="39">
        <v>9613.6039565032388</v>
      </c>
      <c r="J23" s="39"/>
      <c r="K23" s="39">
        <v>85.014698818162501</v>
      </c>
      <c r="L23" s="39"/>
      <c r="M23" s="39"/>
      <c r="N23" s="40">
        <f t="shared" si="3"/>
        <v>18967.1414183614</v>
      </c>
    </row>
    <row r="24" spans="1:14" ht="15.75" customHeight="1" x14ac:dyDescent="0.2">
      <c r="A24" s="359"/>
      <c r="B24" s="15" t="s">
        <v>21</v>
      </c>
      <c r="C24" s="38">
        <v>0</v>
      </c>
      <c r="D24" s="39">
        <v>9742.495787664302</v>
      </c>
      <c r="E24" s="39">
        <v>0</v>
      </c>
      <c r="F24" s="39">
        <v>2056.4347400000006</v>
      </c>
      <c r="G24" s="39">
        <v>0</v>
      </c>
      <c r="H24" s="39"/>
      <c r="I24" s="39">
        <v>104748.64081285482</v>
      </c>
      <c r="J24" s="39"/>
      <c r="K24" s="39">
        <v>83.47499991474001</v>
      </c>
      <c r="L24" s="39"/>
      <c r="M24" s="39"/>
      <c r="N24" s="40">
        <f t="shared" si="3"/>
        <v>116631.04634043387</v>
      </c>
    </row>
    <row r="25" spans="1:14" ht="15.75" customHeight="1" x14ac:dyDescent="0.2">
      <c r="A25" s="360" t="s">
        <v>17</v>
      </c>
      <c r="B25" s="361"/>
      <c r="C25" s="19">
        <f t="shared" ref="C25:G25" si="4">SUM(C21:C24)</f>
        <v>0</v>
      </c>
      <c r="D25" s="20">
        <f t="shared" si="4"/>
        <v>22328.546020604303</v>
      </c>
      <c r="E25" s="20">
        <f t="shared" si="4"/>
        <v>0</v>
      </c>
      <c r="F25" s="20">
        <f t="shared" si="4"/>
        <v>26249.826606840001</v>
      </c>
      <c r="G25" s="20">
        <f t="shared" si="4"/>
        <v>0</v>
      </c>
      <c r="H25" s="20"/>
      <c r="I25" s="20">
        <f>SUM(I21:I24)</f>
        <v>142167.37753480551</v>
      </c>
      <c r="J25" s="20"/>
      <c r="K25" s="20">
        <f>SUM(K21:K24)</f>
        <v>5317.742181244862</v>
      </c>
      <c r="L25" s="20"/>
      <c r="M25" s="20"/>
      <c r="N25" s="21">
        <f>SUM(N21:N24)</f>
        <v>196063.49234349467</v>
      </c>
    </row>
    <row r="26" spans="1:14" ht="15.75" customHeight="1" x14ac:dyDescent="0.2">
      <c r="A26" s="373">
        <v>2011</v>
      </c>
      <c r="B26" s="11" t="s">
        <v>18</v>
      </c>
      <c r="C26" s="39">
        <v>0</v>
      </c>
      <c r="D26" s="39">
        <v>2435.0004248385994</v>
      </c>
      <c r="E26" s="37">
        <v>0</v>
      </c>
      <c r="F26" s="39">
        <v>1851.83884896</v>
      </c>
      <c r="G26" s="39">
        <v>11.4499</v>
      </c>
      <c r="H26" s="39"/>
      <c r="I26" s="39">
        <v>17674.914903307228</v>
      </c>
      <c r="J26" s="39"/>
      <c r="K26" s="39">
        <v>60.156187301300001</v>
      </c>
      <c r="L26" s="39"/>
      <c r="M26" s="39"/>
      <c r="N26" s="40">
        <f t="shared" ref="N26:N29" si="5">SUM(C26:L26)</f>
        <v>22033.360264407129</v>
      </c>
    </row>
    <row r="27" spans="1:14" ht="15.75" customHeight="1" x14ac:dyDescent="0.2">
      <c r="A27" s="370"/>
      <c r="B27" s="15" t="s">
        <v>19</v>
      </c>
      <c r="C27" s="39">
        <v>0</v>
      </c>
      <c r="D27" s="39">
        <v>8806.4517391962017</v>
      </c>
      <c r="E27" s="39">
        <v>0</v>
      </c>
      <c r="F27" s="39">
        <v>14602.076499999999</v>
      </c>
      <c r="G27" s="39">
        <v>0</v>
      </c>
      <c r="H27" s="39"/>
      <c r="I27" s="39">
        <v>16770.469400782</v>
      </c>
      <c r="J27" s="39"/>
      <c r="K27" s="39">
        <v>101.0232906</v>
      </c>
      <c r="L27" s="39"/>
      <c r="M27" s="39"/>
      <c r="N27" s="40">
        <f t="shared" si="5"/>
        <v>40280.020930578205</v>
      </c>
    </row>
    <row r="28" spans="1:14" ht="15.75" customHeight="1" x14ac:dyDescent="0.2">
      <c r="A28" s="370"/>
      <c r="B28" s="15" t="s">
        <v>20</v>
      </c>
      <c r="C28" s="39">
        <v>0</v>
      </c>
      <c r="D28" s="39">
        <v>10662.423208580001</v>
      </c>
      <c r="E28" s="39">
        <v>0</v>
      </c>
      <c r="F28" s="39">
        <v>2149.0155249999998</v>
      </c>
      <c r="G28" s="39">
        <v>13.1585</v>
      </c>
      <c r="H28" s="39"/>
      <c r="I28" s="39">
        <v>14510.553201353001</v>
      </c>
      <c r="J28" s="39"/>
      <c r="K28" s="39">
        <v>664.60343499999988</v>
      </c>
      <c r="L28" s="39"/>
      <c r="M28" s="39"/>
      <c r="N28" s="40">
        <f t="shared" si="5"/>
        <v>27999.753869933003</v>
      </c>
    </row>
    <row r="29" spans="1:14" ht="15.75" customHeight="1" x14ac:dyDescent="0.2">
      <c r="A29" s="370"/>
      <c r="B29" s="15" t="s">
        <v>21</v>
      </c>
      <c r="C29" s="39">
        <v>86</v>
      </c>
      <c r="D29" s="39">
        <v>1330.9768218814002</v>
      </c>
      <c r="E29" s="39">
        <v>0</v>
      </c>
      <c r="F29" s="39">
        <v>202.986164</v>
      </c>
      <c r="G29" s="39">
        <v>208.85219800000002</v>
      </c>
      <c r="H29" s="39"/>
      <c r="I29" s="39">
        <v>146578.17019619318</v>
      </c>
      <c r="J29" s="39"/>
      <c r="K29" s="39">
        <v>19511.106857320003</v>
      </c>
      <c r="L29" s="39"/>
      <c r="M29" s="39"/>
      <c r="N29" s="40">
        <f t="shared" si="5"/>
        <v>167918.09223739459</v>
      </c>
    </row>
    <row r="30" spans="1:14" ht="15.75" customHeight="1" x14ac:dyDescent="0.2">
      <c r="A30" s="360" t="s">
        <v>17</v>
      </c>
      <c r="B30" s="372"/>
      <c r="C30" s="19">
        <f t="shared" ref="C30:G30" si="6">SUM(C26:C29)</f>
        <v>86</v>
      </c>
      <c r="D30" s="20">
        <f t="shared" si="6"/>
        <v>23234.852194496201</v>
      </c>
      <c r="E30" s="20">
        <f t="shared" si="6"/>
        <v>0</v>
      </c>
      <c r="F30" s="20">
        <f t="shared" si="6"/>
        <v>18805.91703796</v>
      </c>
      <c r="G30" s="20">
        <f t="shared" si="6"/>
        <v>233.460598</v>
      </c>
      <c r="H30" s="20"/>
      <c r="I30" s="20">
        <f>SUM(I26:I29)</f>
        <v>195534.1077016354</v>
      </c>
      <c r="J30" s="20"/>
      <c r="K30" s="20">
        <f>SUM(K26:K29)</f>
        <v>20336.889770221303</v>
      </c>
      <c r="L30" s="20"/>
      <c r="M30" s="20"/>
      <c r="N30" s="21">
        <f>SUM(N26:N29)</f>
        <v>258231.22730231294</v>
      </c>
    </row>
    <row r="31" spans="1:14" ht="15.75" customHeight="1" x14ac:dyDescent="0.2">
      <c r="A31" s="369">
        <v>2012</v>
      </c>
      <c r="B31" s="11" t="s">
        <v>18</v>
      </c>
      <c r="C31" s="41">
        <v>153.27608000000001</v>
      </c>
      <c r="D31" s="41">
        <v>3733.4300421747994</v>
      </c>
      <c r="E31" s="41">
        <v>0</v>
      </c>
      <c r="F31" s="41">
        <v>1604.5017944000001</v>
      </c>
      <c r="G31" s="41">
        <v>82.551827000000003</v>
      </c>
      <c r="H31" s="41"/>
      <c r="I31" s="41">
        <v>12787.117548157799</v>
      </c>
      <c r="J31" s="41"/>
      <c r="K31" s="41">
        <v>144.14844190843996</v>
      </c>
      <c r="L31" s="41"/>
      <c r="M31" s="41"/>
      <c r="N31" s="18">
        <f t="shared" ref="N31:N34" si="7">SUM(C31:L31)</f>
        <v>18505.02573364104</v>
      </c>
    </row>
    <row r="32" spans="1:14" ht="15.75" customHeight="1" x14ac:dyDescent="0.2">
      <c r="A32" s="370"/>
      <c r="B32" s="15" t="s">
        <v>19</v>
      </c>
      <c r="C32" s="41">
        <v>12.589919999999999</v>
      </c>
      <c r="D32" s="41">
        <v>6688.7508679299999</v>
      </c>
      <c r="E32" s="41">
        <v>0</v>
      </c>
      <c r="F32" s="41">
        <v>532.63937540000006</v>
      </c>
      <c r="G32" s="41">
        <v>15.66985</v>
      </c>
      <c r="H32" s="41"/>
      <c r="I32" s="41">
        <v>15284.647211957617</v>
      </c>
      <c r="J32" s="41"/>
      <c r="K32" s="41">
        <v>128.94223972110001</v>
      </c>
      <c r="L32" s="41"/>
      <c r="M32" s="41"/>
      <c r="N32" s="18">
        <f t="shared" si="7"/>
        <v>22663.239465008715</v>
      </c>
    </row>
    <row r="33" spans="1:14" ht="15.75" customHeight="1" x14ac:dyDescent="0.2">
      <c r="A33" s="370"/>
      <c r="B33" s="15" t="s">
        <v>20</v>
      </c>
      <c r="C33" s="41">
        <v>0</v>
      </c>
      <c r="D33" s="41">
        <v>7440.9944610099992</v>
      </c>
      <c r="E33" s="41">
        <v>426.75</v>
      </c>
      <c r="F33" s="41">
        <v>36.205999999999996</v>
      </c>
      <c r="G33" s="41">
        <v>10.49685</v>
      </c>
      <c r="H33" s="41"/>
      <c r="I33" s="41">
        <v>10083.728167695994</v>
      </c>
      <c r="J33" s="41"/>
      <c r="K33" s="41">
        <v>162.52378583000001</v>
      </c>
      <c r="L33" s="41"/>
      <c r="M33" s="41"/>
      <c r="N33" s="18">
        <f t="shared" si="7"/>
        <v>18160.699264535993</v>
      </c>
    </row>
    <row r="34" spans="1:14" ht="15.75" customHeight="1" x14ac:dyDescent="0.2">
      <c r="A34" s="370"/>
      <c r="B34" s="15" t="s">
        <v>21</v>
      </c>
      <c r="C34" s="41">
        <v>224.75256999999999</v>
      </c>
      <c r="D34" s="41">
        <v>56201.602310440823</v>
      </c>
      <c r="E34" s="41">
        <v>0</v>
      </c>
      <c r="F34" s="41">
        <v>2331.0703414499999</v>
      </c>
      <c r="G34" s="41">
        <v>20.197900000000001</v>
      </c>
      <c r="H34" s="41"/>
      <c r="I34" s="41">
        <v>171221.02308289486</v>
      </c>
      <c r="J34" s="41"/>
      <c r="K34" s="41">
        <v>216.71799999999996</v>
      </c>
      <c r="L34" s="41"/>
      <c r="M34" s="41"/>
      <c r="N34" s="18">
        <f t="shared" si="7"/>
        <v>230215.36420478567</v>
      </c>
    </row>
    <row r="35" spans="1:14" ht="15.75" customHeight="1" x14ac:dyDescent="0.2">
      <c r="A35" s="360" t="s">
        <v>17</v>
      </c>
      <c r="B35" s="372"/>
      <c r="C35" s="19">
        <f t="shared" ref="C35:G35" si="8">SUM(C31:C34)</f>
        <v>390.61856999999998</v>
      </c>
      <c r="D35" s="20">
        <f t="shared" si="8"/>
        <v>74064.777681555628</v>
      </c>
      <c r="E35" s="20">
        <f t="shared" si="8"/>
        <v>426.75</v>
      </c>
      <c r="F35" s="20">
        <f t="shared" si="8"/>
        <v>4504.4175112499997</v>
      </c>
      <c r="G35" s="20">
        <f t="shared" si="8"/>
        <v>128.916427</v>
      </c>
      <c r="H35" s="20"/>
      <c r="I35" s="20">
        <f>SUM(I31:I34)</f>
        <v>209376.51601070625</v>
      </c>
      <c r="J35" s="20"/>
      <c r="K35" s="20">
        <f>SUM(K31:K34)</f>
        <v>652.33246745953988</v>
      </c>
      <c r="L35" s="20"/>
      <c r="M35" s="20"/>
      <c r="N35" s="21">
        <f>SUM(N31:N34)</f>
        <v>289544.32866797142</v>
      </c>
    </row>
    <row r="36" spans="1:14" ht="15.75" customHeight="1" x14ac:dyDescent="0.2">
      <c r="A36" s="369">
        <v>2013</v>
      </c>
      <c r="B36" s="11" t="s">
        <v>18</v>
      </c>
      <c r="C36" s="41">
        <v>0</v>
      </c>
      <c r="D36" s="41">
        <v>17164.349325311545</v>
      </c>
      <c r="E36" s="41">
        <v>0</v>
      </c>
      <c r="F36" s="41">
        <v>50.439797140000003</v>
      </c>
      <c r="G36" s="41">
        <v>86.189199000000002</v>
      </c>
      <c r="H36" s="41"/>
      <c r="I36" s="41">
        <v>32869.514902565963</v>
      </c>
      <c r="J36" s="41"/>
      <c r="K36" s="41">
        <v>134.70893077000002</v>
      </c>
      <c r="L36" s="41"/>
      <c r="M36" s="41"/>
      <c r="N36" s="18">
        <f t="shared" ref="N36:N39" si="9">SUM(C36:L36)</f>
        <v>50305.202154787512</v>
      </c>
    </row>
    <row r="37" spans="1:14" ht="15.75" customHeight="1" x14ac:dyDescent="0.2">
      <c r="A37" s="370"/>
      <c r="B37" s="15" t="s">
        <v>19</v>
      </c>
      <c r="C37" s="41">
        <v>0</v>
      </c>
      <c r="D37" s="41">
        <v>45641.446445524591</v>
      </c>
      <c r="E37" s="41">
        <v>0</v>
      </c>
      <c r="F37" s="41">
        <v>749.21926629999984</v>
      </c>
      <c r="G37" s="41">
        <v>28.684124000000004</v>
      </c>
      <c r="H37" s="41"/>
      <c r="I37" s="41">
        <v>12370.320020240437</v>
      </c>
      <c r="J37" s="41"/>
      <c r="K37" s="41">
        <v>39.374805015299202</v>
      </c>
      <c r="L37" s="41"/>
      <c r="M37" s="41"/>
      <c r="N37" s="18">
        <f t="shared" si="9"/>
        <v>58829.044661080326</v>
      </c>
    </row>
    <row r="38" spans="1:14" ht="15.75" customHeight="1" x14ac:dyDescent="0.2">
      <c r="A38" s="370"/>
      <c r="B38" s="15" t="s">
        <v>20</v>
      </c>
      <c r="C38" s="41">
        <v>108.71463679999999</v>
      </c>
      <c r="D38" s="41">
        <v>3879.8364854036004</v>
      </c>
      <c r="E38" s="41">
        <v>0</v>
      </c>
      <c r="F38" s="41">
        <v>159.66732455840005</v>
      </c>
      <c r="G38" s="41">
        <v>46.0799807</v>
      </c>
      <c r="H38" s="41"/>
      <c r="I38" s="41">
        <v>28346.453066953232</v>
      </c>
      <c r="J38" s="41"/>
      <c r="K38" s="41">
        <v>379.27811080409998</v>
      </c>
      <c r="L38" s="41"/>
      <c r="M38" s="41"/>
      <c r="N38" s="18">
        <f t="shared" si="9"/>
        <v>32920.02960521933</v>
      </c>
    </row>
    <row r="39" spans="1:14" ht="15.75" customHeight="1" x14ac:dyDescent="0.2">
      <c r="A39" s="370"/>
      <c r="B39" s="15" t="s">
        <v>21</v>
      </c>
      <c r="C39" s="41">
        <v>2012.02</v>
      </c>
      <c r="D39" s="41">
        <v>53960.6857998743</v>
      </c>
      <c r="E39" s="41">
        <v>322</v>
      </c>
      <c r="F39" s="41">
        <v>1026.654585502125</v>
      </c>
      <c r="G39" s="41">
        <v>438.80597999999998</v>
      </c>
      <c r="H39" s="41"/>
      <c r="I39" s="41">
        <v>74084.499550590393</v>
      </c>
      <c r="J39" s="41"/>
      <c r="K39" s="41">
        <v>114.60432862194</v>
      </c>
      <c r="L39" s="41"/>
      <c r="M39" s="41"/>
      <c r="N39" s="18">
        <f t="shared" si="9"/>
        <v>131959.27024458876</v>
      </c>
    </row>
    <row r="40" spans="1:14" ht="15.75" customHeight="1" x14ac:dyDescent="0.2">
      <c r="A40" s="360" t="s">
        <v>17</v>
      </c>
      <c r="B40" s="372"/>
      <c r="C40" s="19">
        <f t="shared" ref="C40:G40" si="10">SUM(C36:C39)</f>
        <v>2120.7346367999999</v>
      </c>
      <c r="D40" s="20">
        <f t="shared" si="10"/>
        <v>120646.31805611405</v>
      </c>
      <c r="E40" s="20">
        <f t="shared" si="10"/>
        <v>322</v>
      </c>
      <c r="F40" s="20">
        <f t="shared" si="10"/>
        <v>1985.9809735005249</v>
      </c>
      <c r="G40" s="20">
        <f t="shared" si="10"/>
        <v>599.75928369999997</v>
      </c>
      <c r="H40" s="20"/>
      <c r="I40" s="20">
        <f>SUM(I36:I39)</f>
        <v>147670.78754035005</v>
      </c>
      <c r="J40" s="20"/>
      <c r="K40" s="20">
        <f>SUM(K36:K39)</f>
        <v>667.96617521133919</v>
      </c>
      <c r="L40" s="20"/>
      <c r="M40" s="20"/>
      <c r="N40" s="21">
        <f>SUM(N36:N39)</f>
        <v>274013.54666567594</v>
      </c>
    </row>
    <row r="41" spans="1:14" ht="15.75" customHeight="1" x14ac:dyDescent="0.2">
      <c r="A41" s="369">
        <v>2014</v>
      </c>
      <c r="B41" s="11" t="s">
        <v>18</v>
      </c>
      <c r="C41" s="41">
        <v>0</v>
      </c>
      <c r="D41" s="41">
        <v>4686.3886763250002</v>
      </c>
      <c r="E41" s="41">
        <v>36.862400000000001</v>
      </c>
      <c r="F41" s="41">
        <v>358.63830395000002</v>
      </c>
      <c r="G41" s="41">
        <v>36.737062700000003</v>
      </c>
      <c r="H41" s="41"/>
      <c r="I41" s="41">
        <v>20976.413555786472</v>
      </c>
      <c r="J41" s="41"/>
      <c r="K41" s="41">
        <v>11318.377264209399</v>
      </c>
      <c r="L41" s="41"/>
      <c r="M41" s="41"/>
      <c r="N41" s="18">
        <f t="shared" ref="N41:N44" si="11">SUM(C41:L41)</f>
        <v>37413.41726297087</v>
      </c>
    </row>
    <row r="42" spans="1:14" ht="15.75" customHeight="1" x14ac:dyDescent="0.2">
      <c r="A42" s="370"/>
      <c r="B42" s="15" t="s">
        <v>19</v>
      </c>
      <c r="C42" s="41">
        <v>74.616269000000003</v>
      </c>
      <c r="D42" s="41">
        <v>6776.144921522</v>
      </c>
      <c r="E42" s="41">
        <v>314.70000000000005</v>
      </c>
      <c r="F42" s="41">
        <v>7582.1392465704002</v>
      </c>
      <c r="G42" s="41">
        <v>14.41400949</v>
      </c>
      <c r="H42" s="41"/>
      <c r="I42" s="41">
        <v>21080.92852023261</v>
      </c>
      <c r="J42" s="41"/>
      <c r="K42" s="41">
        <v>187.59431380000001</v>
      </c>
      <c r="L42" s="41"/>
      <c r="M42" s="41"/>
      <c r="N42" s="18">
        <f t="shared" si="11"/>
        <v>36030.537280615012</v>
      </c>
    </row>
    <row r="43" spans="1:14" ht="15.75" customHeight="1" x14ac:dyDescent="0.2">
      <c r="A43" s="370"/>
      <c r="B43" s="15" t="s">
        <v>20</v>
      </c>
      <c r="C43" s="41">
        <v>155.62200000000001</v>
      </c>
      <c r="D43" s="41">
        <v>1933.3809376255997</v>
      </c>
      <c r="E43" s="41">
        <v>228</v>
      </c>
      <c r="F43" s="41">
        <v>596.86889064475781</v>
      </c>
      <c r="G43" s="41">
        <v>82.001662042000007</v>
      </c>
      <c r="H43" s="41"/>
      <c r="I43" s="41">
        <v>15210.116328073776</v>
      </c>
      <c r="J43" s="41"/>
      <c r="K43" s="41">
        <v>124.46546432495802</v>
      </c>
      <c r="L43" s="41"/>
      <c r="M43" s="41"/>
      <c r="N43" s="18">
        <f t="shared" si="11"/>
        <v>18330.455282711093</v>
      </c>
    </row>
    <row r="44" spans="1:14" ht="15.75" customHeight="1" x14ac:dyDescent="0.2">
      <c r="A44" s="370"/>
      <c r="B44" s="15" t="s">
        <v>21</v>
      </c>
      <c r="C44" s="41">
        <v>175.77772439999998</v>
      </c>
      <c r="D44" s="41">
        <v>23492.446198179987</v>
      </c>
      <c r="E44" s="41">
        <v>0</v>
      </c>
      <c r="F44" s="41">
        <v>449.66181729021503</v>
      </c>
      <c r="G44" s="41">
        <v>208.716664667</v>
      </c>
      <c r="H44" s="41"/>
      <c r="I44" s="41">
        <v>70212.207801277211</v>
      </c>
      <c r="J44" s="41"/>
      <c r="K44" s="41">
        <v>646.79847336659589</v>
      </c>
      <c r="L44" s="41"/>
      <c r="M44" s="41"/>
      <c r="N44" s="18">
        <f t="shared" si="11"/>
        <v>95185.608679181008</v>
      </c>
    </row>
    <row r="45" spans="1:14" ht="15.75" customHeight="1" x14ac:dyDescent="0.2">
      <c r="A45" s="360" t="s">
        <v>17</v>
      </c>
      <c r="B45" s="372"/>
      <c r="C45" s="19">
        <f t="shared" ref="C45:G45" si="12">SUM(C41:C44)</f>
        <v>406.01599339999996</v>
      </c>
      <c r="D45" s="20">
        <f t="shared" si="12"/>
        <v>36888.360733652589</v>
      </c>
      <c r="E45" s="20">
        <f t="shared" si="12"/>
        <v>579.56240000000003</v>
      </c>
      <c r="F45" s="20">
        <f t="shared" si="12"/>
        <v>8987.3082584553722</v>
      </c>
      <c r="G45" s="20">
        <f t="shared" si="12"/>
        <v>341.86939889899998</v>
      </c>
      <c r="H45" s="20"/>
      <c r="I45" s="20">
        <f>SUM(I41:I44)</f>
        <v>127479.66620537007</v>
      </c>
      <c r="J45" s="20"/>
      <c r="K45" s="20">
        <f>SUM(K41:K44)</f>
        <v>12277.235515700953</v>
      </c>
      <c r="L45" s="20"/>
      <c r="M45" s="20"/>
      <c r="N45" s="21">
        <f>SUM(N41:N44)</f>
        <v>186960.01850547799</v>
      </c>
    </row>
    <row r="46" spans="1:14" ht="15.75" customHeight="1" x14ac:dyDescent="0.2">
      <c r="A46" s="369">
        <v>2015</v>
      </c>
      <c r="B46" s="11" t="s">
        <v>18</v>
      </c>
      <c r="C46" s="41">
        <v>97.84</v>
      </c>
      <c r="D46" s="41">
        <v>2378.3448322949998</v>
      </c>
      <c r="E46" s="41">
        <v>0</v>
      </c>
      <c r="F46" s="41">
        <v>4636.414614831433</v>
      </c>
      <c r="G46" s="41">
        <v>88.57738350000001</v>
      </c>
      <c r="H46" s="41"/>
      <c r="I46" s="41">
        <v>14422.979401339227</v>
      </c>
      <c r="J46" s="41"/>
      <c r="K46" s="41">
        <v>191.9161</v>
      </c>
      <c r="L46" s="41"/>
      <c r="M46" s="41"/>
      <c r="N46" s="18">
        <f t="shared" ref="N46:N49" si="13">SUM(C46:L46)</f>
        <v>21816.072331965657</v>
      </c>
    </row>
    <row r="47" spans="1:14" ht="15.75" customHeight="1" x14ac:dyDescent="0.2">
      <c r="A47" s="370"/>
      <c r="B47" s="15" t="s">
        <v>19</v>
      </c>
      <c r="C47" s="41">
        <v>5.03</v>
      </c>
      <c r="D47" s="41">
        <v>10908.252965008582</v>
      </c>
      <c r="E47" s="41">
        <v>0</v>
      </c>
      <c r="F47" s="41">
        <v>720.39591699683604</v>
      </c>
      <c r="G47" s="41">
        <v>345.15775528400002</v>
      </c>
      <c r="H47" s="41"/>
      <c r="I47" s="41">
        <v>23961.003441777939</v>
      </c>
      <c r="J47" s="41"/>
      <c r="K47" s="41">
        <v>270.82318199240001</v>
      </c>
      <c r="L47" s="41"/>
      <c r="M47" s="41"/>
      <c r="N47" s="18">
        <f t="shared" si="13"/>
        <v>36210.663261059759</v>
      </c>
    </row>
    <row r="48" spans="1:14" ht="15.75" customHeight="1" x14ac:dyDescent="0.2">
      <c r="A48" s="370"/>
      <c r="B48" s="15" t="s">
        <v>20</v>
      </c>
      <c r="C48" s="41">
        <v>196.26360000000003</v>
      </c>
      <c r="D48" s="41">
        <v>28509.903427365996</v>
      </c>
      <c r="E48" s="41">
        <v>3218.7489999999998</v>
      </c>
      <c r="F48" s="41">
        <v>2264.9970366970601</v>
      </c>
      <c r="G48" s="41">
        <v>92.091390000000018</v>
      </c>
      <c r="H48" s="41"/>
      <c r="I48" s="41">
        <v>13894.328970721363</v>
      </c>
      <c r="J48" s="41"/>
      <c r="K48" s="41">
        <v>394.57534899722754</v>
      </c>
      <c r="L48" s="41"/>
      <c r="M48" s="41"/>
      <c r="N48" s="18">
        <f t="shared" si="13"/>
        <v>48570.908773781644</v>
      </c>
    </row>
    <row r="49" spans="1:14" ht="15.75" customHeight="1" x14ac:dyDescent="0.2">
      <c r="A49" s="370"/>
      <c r="B49" s="15" t="s">
        <v>21</v>
      </c>
      <c r="C49" s="41">
        <v>160.46237000000002</v>
      </c>
      <c r="D49" s="41">
        <v>17710.535661716996</v>
      </c>
      <c r="E49" s="41">
        <v>0</v>
      </c>
      <c r="F49" s="41">
        <v>2080.0288504254399</v>
      </c>
      <c r="G49" s="41">
        <v>69.850227599999997</v>
      </c>
      <c r="H49" s="41"/>
      <c r="I49" s="41">
        <v>116646.95807552508</v>
      </c>
      <c r="J49" s="41"/>
      <c r="K49" s="41">
        <v>1950.2171576899796</v>
      </c>
      <c r="L49" s="41"/>
      <c r="M49" s="41"/>
      <c r="N49" s="18">
        <f t="shared" si="13"/>
        <v>138618.0523429575</v>
      </c>
    </row>
    <row r="50" spans="1:14" ht="15.75" customHeight="1" x14ac:dyDescent="0.2">
      <c r="A50" s="360" t="s">
        <v>17</v>
      </c>
      <c r="B50" s="361"/>
      <c r="C50" s="42">
        <f t="shared" ref="C50:G50" si="14">SUM(C46:C49)</f>
        <v>459.59597000000002</v>
      </c>
      <c r="D50" s="43">
        <f t="shared" si="14"/>
        <v>59507.036886386573</v>
      </c>
      <c r="E50" s="43">
        <f t="shared" si="14"/>
        <v>3218.7489999999998</v>
      </c>
      <c r="F50" s="43">
        <f t="shared" si="14"/>
        <v>9701.8364189507683</v>
      </c>
      <c r="G50" s="43">
        <f t="shared" si="14"/>
        <v>595.6767563840001</v>
      </c>
      <c r="H50" s="43"/>
      <c r="I50" s="43">
        <f>SUM(I46:I49)</f>
        <v>168925.26988936361</v>
      </c>
      <c r="J50" s="43"/>
      <c r="K50" s="43">
        <f>SUM(K46:K49)</f>
        <v>2807.5317886796074</v>
      </c>
      <c r="L50" s="43"/>
      <c r="M50" s="43"/>
      <c r="N50" s="44">
        <f>SUM(N46:N49)</f>
        <v>245215.69670976454</v>
      </c>
    </row>
    <row r="51" spans="1:14" ht="15.75" customHeight="1" x14ac:dyDescent="0.2">
      <c r="A51" s="371">
        <v>2016</v>
      </c>
      <c r="B51" s="45" t="s">
        <v>18</v>
      </c>
      <c r="C51" s="46">
        <v>76.435699999999997</v>
      </c>
      <c r="D51" s="37">
        <v>8448.0655673310011</v>
      </c>
      <c r="E51" s="37">
        <v>1040</v>
      </c>
      <c r="F51" s="37">
        <v>492.91514825520005</v>
      </c>
      <c r="G51" s="37">
        <v>23.367566000000004</v>
      </c>
      <c r="H51" s="37"/>
      <c r="I51" s="37">
        <v>15813.896853980306</v>
      </c>
      <c r="J51" s="37"/>
      <c r="K51" s="37">
        <v>348.16250987429396</v>
      </c>
      <c r="L51" s="37"/>
      <c r="M51" s="37"/>
      <c r="N51" s="14">
        <f t="shared" ref="N51:N54" si="15">SUM(C51:L51)</f>
        <v>26242.843345440804</v>
      </c>
    </row>
    <row r="52" spans="1:14" ht="15.75" customHeight="1" x14ac:dyDescent="0.2">
      <c r="A52" s="359"/>
      <c r="B52" s="47" t="s">
        <v>19</v>
      </c>
      <c r="C52" s="48">
        <v>77.950800000000001</v>
      </c>
      <c r="D52" s="41">
        <v>21447.009201895511</v>
      </c>
      <c r="E52" s="41">
        <v>0</v>
      </c>
      <c r="F52" s="41">
        <v>741.15621260999978</v>
      </c>
      <c r="G52" s="41">
        <v>79.968981110000001</v>
      </c>
      <c r="H52" s="41"/>
      <c r="I52" s="41">
        <v>14139.391845761398</v>
      </c>
      <c r="J52" s="41"/>
      <c r="K52" s="41">
        <v>3905.2093</v>
      </c>
      <c r="L52" s="41"/>
      <c r="M52" s="41"/>
      <c r="N52" s="18">
        <f t="shared" si="15"/>
        <v>40390.68634137691</v>
      </c>
    </row>
    <row r="53" spans="1:14" ht="15.75" customHeight="1" x14ac:dyDescent="0.2">
      <c r="A53" s="359"/>
      <c r="B53" s="47" t="s">
        <v>20</v>
      </c>
      <c r="C53" s="48">
        <v>7.0040000000000013</v>
      </c>
      <c r="D53" s="41">
        <v>19698.40246513579</v>
      </c>
      <c r="E53" s="41">
        <v>0</v>
      </c>
      <c r="F53" s="41">
        <v>79.418123304000005</v>
      </c>
      <c r="G53" s="41">
        <v>22.403090999999996</v>
      </c>
      <c r="H53" s="41"/>
      <c r="I53" s="41">
        <v>6373.5629493464776</v>
      </c>
      <c r="J53" s="41"/>
      <c r="K53" s="41">
        <v>530.00414635249604</v>
      </c>
      <c r="L53" s="41"/>
      <c r="M53" s="41"/>
      <c r="N53" s="18">
        <f t="shared" si="15"/>
        <v>26710.794775138766</v>
      </c>
    </row>
    <row r="54" spans="1:14" ht="15.75" customHeight="1" x14ac:dyDescent="0.2">
      <c r="A54" s="359"/>
      <c r="B54" s="47" t="s">
        <v>21</v>
      </c>
      <c r="C54" s="48">
        <v>0</v>
      </c>
      <c r="D54" s="41">
        <v>39802.413066955007</v>
      </c>
      <c r="E54" s="41">
        <v>8.1144000000000008E-2</v>
      </c>
      <c r="F54" s="41">
        <v>982.15126711456003</v>
      </c>
      <c r="G54" s="41">
        <v>16.007610199999998</v>
      </c>
      <c r="H54" s="41"/>
      <c r="I54" s="41">
        <v>84888.910088499309</v>
      </c>
      <c r="J54" s="41"/>
      <c r="K54" s="41">
        <v>4.7098744000000003</v>
      </c>
      <c r="L54" s="41"/>
      <c r="M54" s="41"/>
      <c r="N54" s="18">
        <f t="shared" si="15"/>
        <v>125694.27305116889</v>
      </c>
    </row>
    <row r="55" spans="1:14" ht="15.75" customHeight="1" x14ac:dyDescent="0.2">
      <c r="A55" s="360" t="s">
        <v>17</v>
      </c>
      <c r="B55" s="361"/>
      <c r="C55" s="19">
        <f t="shared" ref="C55:G55" si="16">SUM(C51:C54)</f>
        <v>161.3905</v>
      </c>
      <c r="D55" s="43">
        <f t="shared" si="16"/>
        <v>89395.890301317311</v>
      </c>
      <c r="E55" s="20">
        <f t="shared" si="16"/>
        <v>1040.081144</v>
      </c>
      <c r="F55" s="43">
        <f t="shared" si="16"/>
        <v>2295.64075128376</v>
      </c>
      <c r="G55" s="43">
        <f t="shared" si="16"/>
        <v>141.74724830999997</v>
      </c>
      <c r="H55" s="43"/>
      <c r="I55" s="43">
        <f>SUM(I51:I54)</f>
        <v>121215.76173758748</v>
      </c>
      <c r="J55" s="43"/>
      <c r="K55" s="43">
        <f>SUM(K51:K54)</f>
        <v>4788.0858306267901</v>
      </c>
      <c r="L55" s="43"/>
      <c r="M55" s="43"/>
      <c r="N55" s="44">
        <f>SUM(N51:N54)</f>
        <v>219038.59751312537</v>
      </c>
    </row>
    <row r="56" spans="1:14" ht="15.75" customHeight="1" x14ac:dyDescent="0.2">
      <c r="A56" s="371">
        <v>2017</v>
      </c>
      <c r="B56" s="15" t="s">
        <v>18</v>
      </c>
      <c r="C56" s="48">
        <v>0</v>
      </c>
      <c r="D56" s="37">
        <v>1895.7257321329</v>
      </c>
      <c r="E56" s="41">
        <v>0</v>
      </c>
      <c r="F56" s="37">
        <v>845.69324610000001</v>
      </c>
      <c r="G56" s="37">
        <v>54.116376000000002</v>
      </c>
      <c r="H56" s="37"/>
      <c r="I56" s="37">
        <v>19772.473172947797</v>
      </c>
      <c r="J56" s="37"/>
      <c r="K56" s="37">
        <v>315.31519452711893</v>
      </c>
      <c r="L56" s="37"/>
      <c r="M56" s="37"/>
      <c r="N56" s="14">
        <f t="shared" ref="N56:N59" si="17">SUM(C56:L56)</f>
        <v>22883.323721707817</v>
      </c>
    </row>
    <row r="57" spans="1:14" ht="15.75" customHeight="1" x14ac:dyDescent="0.2">
      <c r="A57" s="359"/>
      <c r="B57" s="15" t="s">
        <v>19</v>
      </c>
      <c r="C57" s="41">
        <v>279.20745890000006</v>
      </c>
      <c r="D57" s="41">
        <v>3576.8218711913</v>
      </c>
      <c r="E57" s="41">
        <v>4.6900000000000004</v>
      </c>
      <c r="F57" s="41">
        <v>441.01069970599997</v>
      </c>
      <c r="G57" s="41">
        <v>21.099224999999997</v>
      </c>
      <c r="H57" s="41"/>
      <c r="I57" s="41">
        <v>13780.047271883845</v>
      </c>
      <c r="J57" s="41"/>
      <c r="K57" s="41">
        <v>62.382828491999994</v>
      </c>
      <c r="L57" s="41"/>
      <c r="M57" s="41"/>
      <c r="N57" s="18">
        <f t="shared" si="17"/>
        <v>18165.259355173144</v>
      </c>
    </row>
    <row r="58" spans="1:14" ht="15.75" customHeight="1" x14ac:dyDescent="0.2">
      <c r="A58" s="359"/>
      <c r="B58" s="15" t="s">
        <v>20</v>
      </c>
      <c r="C58" s="41">
        <v>142.19400000000002</v>
      </c>
      <c r="D58" s="41">
        <v>7013.9959330493384</v>
      </c>
      <c r="E58" s="41">
        <v>720</v>
      </c>
      <c r="F58" s="41">
        <v>1063.885323722732</v>
      </c>
      <c r="G58" s="41">
        <v>4.95</v>
      </c>
      <c r="H58" s="41"/>
      <c r="I58" s="41">
        <v>34052.154952181954</v>
      </c>
      <c r="J58" s="41"/>
      <c r="K58" s="41">
        <v>51.138141999999995</v>
      </c>
      <c r="L58" s="41"/>
      <c r="M58" s="41"/>
      <c r="N58" s="18">
        <f t="shared" si="17"/>
        <v>43048.318350954032</v>
      </c>
    </row>
    <row r="59" spans="1:14" ht="15.75" customHeight="1" x14ac:dyDescent="0.2">
      <c r="A59" s="359"/>
      <c r="B59" s="15" t="s">
        <v>21</v>
      </c>
      <c r="C59" s="41">
        <v>9.0296849999999989</v>
      </c>
      <c r="D59" s="41">
        <v>9249.9677263378962</v>
      </c>
      <c r="E59" s="41">
        <v>0</v>
      </c>
      <c r="F59" s="41">
        <v>1568.14581408</v>
      </c>
      <c r="G59" s="41">
        <v>2.3709931447499999</v>
      </c>
      <c r="H59" s="41"/>
      <c r="I59" s="41">
        <v>10673.597231275351</v>
      </c>
      <c r="J59" s="41"/>
      <c r="K59" s="41">
        <v>145.44864950000002</v>
      </c>
      <c r="L59" s="41"/>
      <c r="M59" s="41"/>
      <c r="N59" s="18">
        <f t="shared" si="17"/>
        <v>21648.560099337996</v>
      </c>
    </row>
    <row r="60" spans="1:14" ht="15.75" customHeight="1" x14ac:dyDescent="0.2">
      <c r="A60" s="360" t="s">
        <v>17</v>
      </c>
      <c r="B60" s="361"/>
      <c r="C60" s="20">
        <f t="shared" ref="C60:G60" si="18">SUM(C56:C59)</f>
        <v>430.43114390000005</v>
      </c>
      <c r="D60" s="20">
        <f t="shared" si="18"/>
        <v>21736.511262711436</v>
      </c>
      <c r="E60" s="20">
        <f t="shared" si="18"/>
        <v>724.69</v>
      </c>
      <c r="F60" s="20">
        <f t="shared" si="18"/>
        <v>3918.7350836087321</v>
      </c>
      <c r="G60" s="20">
        <f t="shared" si="18"/>
        <v>82.536594144749998</v>
      </c>
      <c r="H60" s="20"/>
      <c r="I60" s="20">
        <f>SUM(I56:I59)</f>
        <v>78278.272628288949</v>
      </c>
      <c r="J60" s="20"/>
      <c r="K60" s="20">
        <f>SUM(K56:K59)</f>
        <v>574.28481451911898</v>
      </c>
      <c r="L60" s="20"/>
      <c r="M60" s="20"/>
      <c r="N60" s="21">
        <f>SUM(N56:N59)</f>
        <v>105745.46152717299</v>
      </c>
    </row>
    <row r="61" spans="1:14" ht="15.75" customHeight="1" x14ac:dyDescent="0.2">
      <c r="A61" s="362" t="s">
        <v>22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</row>
    <row r="62" spans="1:14" ht="15.75" customHeight="1" x14ac:dyDescent="0.2">
      <c r="A62" s="23" t="s">
        <v>33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</row>
    <row r="63" spans="1:14" ht="15.75" customHeight="1" x14ac:dyDescent="0.2">
      <c r="A63" s="27" t="s">
        <v>34</v>
      </c>
      <c r="B63" s="28"/>
      <c r="C63" s="28"/>
      <c r="D63" s="28"/>
      <c r="E63" s="28"/>
      <c r="F63" s="28"/>
      <c r="G63" s="28"/>
      <c r="H63" s="28"/>
      <c r="I63" s="28"/>
      <c r="J63" s="28"/>
      <c r="K63" s="1"/>
      <c r="L63" s="1"/>
      <c r="M63" s="1"/>
      <c r="N63" s="1"/>
    </row>
    <row r="64" spans="1:14" ht="15.75" customHeight="1" x14ac:dyDescent="0.2">
      <c r="A64" s="22" t="s">
        <v>25</v>
      </c>
      <c r="B64" s="29"/>
      <c r="C64" s="29"/>
      <c r="D64" s="29"/>
      <c r="E64" s="29"/>
      <c r="F64" s="29"/>
      <c r="G64" s="29"/>
      <c r="H64" s="29"/>
      <c r="I64" s="29"/>
      <c r="J64" s="29"/>
      <c r="K64" s="1"/>
      <c r="L64" s="1"/>
      <c r="M64" s="1"/>
      <c r="N64" s="1"/>
    </row>
    <row r="65" spans="1:14" ht="15.75" customHeight="1" x14ac:dyDescent="0.2">
      <c r="A65" s="22" t="s">
        <v>26</v>
      </c>
      <c r="B65" s="29"/>
      <c r="C65" s="29"/>
      <c r="D65" s="29"/>
      <c r="E65" s="29"/>
      <c r="F65" s="29"/>
      <c r="G65" s="29"/>
      <c r="H65" s="29"/>
      <c r="I65" s="29"/>
      <c r="J65" s="29"/>
      <c r="K65" s="49"/>
      <c r="L65" s="49"/>
      <c r="M65" s="49"/>
      <c r="N65" s="49"/>
    </row>
    <row r="66" spans="1:14" ht="15.75" customHeight="1" x14ac:dyDescent="0.2">
      <c r="A66" s="22" t="s">
        <v>27</v>
      </c>
      <c r="B66" s="29"/>
      <c r="C66" s="29"/>
      <c r="D66" s="29"/>
      <c r="E66" s="29"/>
      <c r="F66" s="29"/>
      <c r="G66" s="29"/>
      <c r="H66" s="29"/>
      <c r="I66" s="29"/>
      <c r="J66" s="29"/>
      <c r="K66" s="49"/>
      <c r="L66" s="49"/>
      <c r="M66" s="49"/>
      <c r="N66" s="49"/>
    </row>
    <row r="67" spans="1:14" ht="15.75" customHeight="1" x14ac:dyDescent="0.2">
      <c r="A67" s="362" t="s">
        <v>35</v>
      </c>
      <c r="B67" s="357"/>
      <c r="C67" s="357"/>
      <c r="D67" s="357"/>
      <c r="E67" s="357"/>
      <c r="F67" s="357"/>
      <c r="G67" s="357"/>
      <c r="H67" s="357"/>
      <c r="I67" s="357"/>
      <c r="J67" s="357"/>
      <c r="K67" s="49"/>
      <c r="L67" s="49"/>
      <c r="M67" s="49"/>
      <c r="N67" s="49"/>
    </row>
    <row r="68" spans="1:14" ht="15.75" customHeight="1" x14ac:dyDescent="0.2">
      <c r="A68" s="362" t="s">
        <v>29</v>
      </c>
      <c r="B68" s="357"/>
      <c r="C68" s="357"/>
      <c r="D68" s="357"/>
      <c r="E68" s="357"/>
      <c r="F68" s="357"/>
      <c r="G68" s="357"/>
      <c r="H68" s="357"/>
      <c r="I68" s="357"/>
      <c r="J68" s="357"/>
      <c r="K68" s="49"/>
      <c r="L68" s="49"/>
      <c r="M68" s="49"/>
      <c r="N68" s="49"/>
    </row>
    <row r="69" spans="1:14" ht="15.75" customHeight="1" x14ac:dyDescent="0.2">
      <c r="A69" s="50"/>
      <c r="B69" s="50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5.75" customHeight="1" x14ac:dyDescent="0.2">
      <c r="A70" s="50"/>
      <c r="B70" s="5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5.75" customHeight="1" x14ac:dyDescent="0.2">
      <c r="A71" s="50"/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5.75" customHeight="1" x14ac:dyDescent="0.2">
      <c r="A72" s="50"/>
      <c r="B72" s="50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5.75" customHeight="1" x14ac:dyDescent="0.2">
      <c r="A73" s="5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5.75" customHeight="1" x14ac:dyDescent="0.2">
      <c r="A74" s="50"/>
      <c r="B74" s="50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5.75" customHeight="1" x14ac:dyDescent="0.2">
      <c r="A75" s="50"/>
      <c r="B75" s="50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5.75" customHeight="1" x14ac:dyDescent="0.2">
      <c r="A76" s="50"/>
      <c r="B76" s="5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5.75" customHeight="1" x14ac:dyDescent="0.2">
      <c r="A77" s="50"/>
      <c r="B77" s="5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5.75" customHeight="1" x14ac:dyDescent="0.2">
      <c r="A78" s="50"/>
      <c r="B78" s="50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5.75" customHeight="1" x14ac:dyDescent="0.2">
      <c r="A79" s="50"/>
      <c r="B79" s="50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5.75" customHeight="1" x14ac:dyDescent="0.2">
      <c r="A80" s="50"/>
      <c r="B80" s="50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5.75" customHeight="1" x14ac:dyDescent="0.2">
      <c r="A81" s="50"/>
      <c r="B81" s="50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5.75" customHeight="1" x14ac:dyDescent="0.2">
      <c r="A82" s="50"/>
      <c r="B82" s="50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5.75" customHeight="1" x14ac:dyDescent="0.2">
      <c r="A83" s="50"/>
      <c r="B83" s="5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5.75" customHeight="1" x14ac:dyDescent="0.2">
      <c r="A84" s="50"/>
      <c r="B84" s="50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5.75" customHeight="1" x14ac:dyDescent="0.2">
      <c r="A85" s="50"/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5.75" customHeight="1" x14ac:dyDescent="0.2">
      <c r="A86" s="50"/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5.75" customHeight="1" x14ac:dyDescent="0.2">
      <c r="A87" s="50"/>
      <c r="B87" s="5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5.75" customHeight="1" x14ac:dyDescent="0.2">
      <c r="A88" s="50"/>
      <c r="B88" s="50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5.75" customHeight="1" x14ac:dyDescent="0.2">
      <c r="A89" s="50"/>
      <c r="B89" s="50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5.75" customHeight="1" x14ac:dyDescent="0.2">
      <c r="A90" s="50"/>
      <c r="B90" s="50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5.75" customHeight="1" x14ac:dyDescent="0.2">
      <c r="A91" s="50"/>
      <c r="B91" s="50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5.75" customHeight="1" x14ac:dyDescent="0.2">
      <c r="A92" s="50"/>
      <c r="B92" s="50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5.75" customHeight="1" x14ac:dyDescent="0.2">
      <c r="A93" s="50"/>
      <c r="B93" s="5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5.75" customHeight="1" x14ac:dyDescent="0.2">
      <c r="A94" s="50"/>
      <c r="B94" s="50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5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customHeight="1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 customHeight="1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customHeight="1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customHeight="1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 customHeight="1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 customHeight="1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customHeight="1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customHeight="1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 customHeight="1" x14ac:dyDescent="0.2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 customHeight="1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 customHeight="1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 customHeight="1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 customHeight="1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 customHeight="1" x14ac:dyDescent="0.2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 customHeight="1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customHeight="1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 customHeight="1" x14ac:dyDescent="0.2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 customHeight="1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 customHeight="1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 customHeight="1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 customHeight="1" x14ac:dyDescent="0.2">
      <c r="A120" s="31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 customHeight="1" x14ac:dyDescent="0.2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 customHeight="1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 customHeight="1" x14ac:dyDescent="0.2">
      <c r="A123" s="31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 customHeight="1" x14ac:dyDescent="0.2">
      <c r="A124" s="3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 customHeight="1" x14ac:dyDescent="0.2">
      <c r="A125" s="31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 customHeight="1" x14ac:dyDescent="0.2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 customHeight="1" x14ac:dyDescent="0.2">
      <c r="A127" s="31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 customHeight="1" x14ac:dyDescent="0.2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 customHeight="1" x14ac:dyDescent="0.2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 customHeight="1" x14ac:dyDescent="0.2">
      <c r="A130" s="31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 customHeight="1" x14ac:dyDescent="0.2">
      <c r="A131" s="31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 customHeight="1" x14ac:dyDescent="0.2">
      <c r="A132" s="31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customHeight="1" x14ac:dyDescent="0.2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customHeight="1" x14ac:dyDescent="0.2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customHeight="1" x14ac:dyDescent="0.2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customHeight="1" x14ac:dyDescent="0.2">
      <c r="A136" s="31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 customHeight="1" x14ac:dyDescent="0.2">
      <c r="A137" s="31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 customHeight="1" x14ac:dyDescent="0.2">
      <c r="A138" s="31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 customHeight="1" x14ac:dyDescent="0.2">
      <c r="A139" s="31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 customHeight="1" x14ac:dyDescent="0.2">
      <c r="A140" s="31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customHeight="1" x14ac:dyDescent="0.2">
      <c r="A141" s="31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 customHeight="1" x14ac:dyDescent="0.2">
      <c r="A142" s="31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 customHeight="1" x14ac:dyDescent="0.2">
      <c r="A143" s="31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 customHeight="1" x14ac:dyDescent="0.2">
      <c r="A144" s="31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 customHeight="1" x14ac:dyDescent="0.2">
      <c r="A145" s="31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 customHeight="1" x14ac:dyDescent="0.2">
      <c r="A146" s="31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 customHeight="1" x14ac:dyDescent="0.2">
      <c r="A147" s="31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 customHeight="1" x14ac:dyDescent="0.2">
      <c r="A148" s="31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 customHeight="1" x14ac:dyDescent="0.2">
      <c r="A149" s="31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 customHeight="1" x14ac:dyDescent="0.2">
      <c r="A150" s="31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 customHeight="1" x14ac:dyDescent="0.2">
      <c r="A151" s="31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 customHeight="1" x14ac:dyDescent="0.2">
      <c r="A152" s="31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 customHeight="1" x14ac:dyDescent="0.2">
      <c r="A153" s="31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 customHeight="1" x14ac:dyDescent="0.2">
      <c r="A154" s="31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 customHeight="1" x14ac:dyDescent="0.2">
      <c r="A155" s="31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customHeight="1" x14ac:dyDescent="0.2">
      <c r="A156" s="31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customHeight="1" x14ac:dyDescent="0.2">
      <c r="A157" s="31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 customHeight="1" x14ac:dyDescent="0.2">
      <c r="A158" s="31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 customHeight="1" x14ac:dyDescent="0.2">
      <c r="A159" s="31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 customHeight="1" x14ac:dyDescent="0.2">
      <c r="A160" s="31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customHeight="1" x14ac:dyDescent="0.2">
      <c r="A161" s="31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customHeight="1" x14ac:dyDescent="0.2">
      <c r="A162" s="31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 customHeight="1" x14ac:dyDescent="0.2">
      <c r="A163" s="31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 customHeight="1" x14ac:dyDescent="0.2">
      <c r="A164" s="31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 customHeight="1" x14ac:dyDescent="0.2">
      <c r="A165" s="31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 customHeight="1" x14ac:dyDescent="0.2">
      <c r="A166" s="31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 customHeight="1" x14ac:dyDescent="0.2">
      <c r="A167" s="31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 customHeight="1" x14ac:dyDescent="0.2">
      <c r="A168" s="31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 customHeight="1" x14ac:dyDescent="0.2">
      <c r="A169" s="31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 customHeight="1" x14ac:dyDescent="0.2">
      <c r="A170" s="31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 customHeight="1" x14ac:dyDescent="0.2">
      <c r="A171" s="31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 customHeight="1" x14ac:dyDescent="0.2">
      <c r="A172" s="31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 customHeight="1" x14ac:dyDescent="0.2">
      <c r="A173" s="31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 customHeight="1" x14ac:dyDescent="0.2">
      <c r="A174" s="31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 customHeight="1" x14ac:dyDescent="0.2">
      <c r="A175" s="31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 customHeight="1" x14ac:dyDescent="0.2">
      <c r="A176" s="31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customHeight="1" x14ac:dyDescent="0.2">
      <c r="A177" s="31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 customHeight="1" x14ac:dyDescent="0.2">
      <c r="A178" s="31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 customHeight="1" x14ac:dyDescent="0.2">
      <c r="A179" s="31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 customHeight="1" x14ac:dyDescent="0.2">
      <c r="A180" s="31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 customHeight="1" x14ac:dyDescent="0.2">
      <c r="A181" s="31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 customHeight="1" x14ac:dyDescent="0.2">
      <c r="A182" s="31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 customHeight="1" x14ac:dyDescent="0.2">
      <c r="A183" s="31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 customHeight="1" x14ac:dyDescent="0.2">
      <c r="A184" s="31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 customHeight="1" x14ac:dyDescent="0.2">
      <c r="A185" s="31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 customHeight="1" x14ac:dyDescent="0.2">
      <c r="A186" s="31"/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 customHeight="1" x14ac:dyDescent="0.2">
      <c r="A187" s="31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 customHeight="1" x14ac:dyDescent="0.2">
      <c r="A188" s="31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 customHeight="1" x14ac:dyDescent="0.2">
      <c r="A189" s="31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 customHeight="1" x14ac:dyDescent="0.2">
      <c r="A190" s="31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 customHeight="1" x14ac:dyDescent="0.2">
      <c r="A191" s="31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 customHeight="1" x14ac:dyDescent="0.2">
      <c r="A192" s="31"/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 customHeight="1" x14ac:dyDescent="0.2">
      <c r="A193" s="31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 customHeight="1" x14ac:dyDescent="0.2">
      <c r="A194" s="31"/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 customHeight="1" x14ac:dyDescent="0.2">
      <c r="A195" s="31"/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customHeight="1" x14ac:dyDescent="0.2">
      <c r="A196" s="31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 customHeight="1" x14ac:dyDescent="0.2">
      <c r="A197" s="31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 customHeight="1" x14ac:dyDescent="0.2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 customHeight="1" x14ac:dyDescent="0.2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 customHeight="1" x14ac:dyDescent="0.2">
      <c r="A200" s="31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 customHeight="1" x14ac:dyDescent="0.2">
      <c r="A201" s="31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 customHeight="1" x14ac:dyDescent="0.2">
      <c r="A202" s="31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 customHeight="1" x14ac:dyDescent="0.2">
      <c r="A203" s="31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 customHeight="1" x14ac:dyDescent="0.2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 customHeight="1" x14ac:dyDescent="0.2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 customHeight="1" x14ac:dyDescent="0.2">
      <c r="A206" s="31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 customHeight="1" x14ac:dyDescent="0.2">
      <c r="A207" s="31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 customHeight="1" x14ac:dyDescent="0.2">
      <c r="A208" s="31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 customHeight="1" x14ac:dyDescent="0.2">
      <c r="A209" s="31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 customHeight="1" x14ac:dyDescent="0.2">
      <c r="A210" s="31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 customHeight="1" x14ac:dyDescent="0.2">
      <c r="A211" s="3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 customHeight="1" x14ac:dyDescent="0.2">
      <c r="A212" s="31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 customHeight="1" x14ac:dyDescent="0.2">
      <c r="A213" s="31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 customHeight="1" x14ac:dyDescent="0.2">
      <c r="A214" s="31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 customHeight="1" x14ac:dyDescent="0.2">
      <c r="A215" s="31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 customHeight="1" x14ac:dyDescent="0.2">
      <c r="A216" s="31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 customHeight="1" x14ac:dyDescent="0.2">
      <c r="A217" s="31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 customHeight="1" x14ac:dyDescent="0.2">
      <c r="A218" s="31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 customHeight="1" x14ac:dyDescent="0.2">
      <c r="A219" s="31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 customHeight="1" x14ac:dyDescent="0.2">
      <c r="A220" s="31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 customHeight="1" x14ac:dyDescent="0.2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 customHeight="1" x14ac:dyDescent="0.2">
      <c r="A222" s="31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5.75" customHeight="1" x14ac:dyDescent="0.2">
      <c r="A223" s="31"/>
      <c r="B223" s="31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ht="15.75" customHeight="1" x14ac:dyDescent="0.2">
      <c r="A224" s="3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5.75" customHeight="1" x14ac:dyDescent="0.2">
      <c r="A225" s="31"/>
      <c r="B225" s="31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5.75" customHeight="1" x14ac:dyDescent="0.2">
      <c r="A226" s="31"/>
      <c r="B226" s="31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ht="15.75" customHeight="1" x14ac:dyDescent="0.2">
      <c r="A227" s="31"/>
      <c r="B227" s="31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ht="15.75" customHeight="1" x14ac:dyDescent="0.2">
      <c r="A228" s="31"/>
      <c r="B228" s="31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1:14" ht="15.75" customHeight="1" x14ac:dyDescent="0.2">
      <c r="A229" s="31"/>
      <c r="B229" s="31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1:14" ht="15.75" customHeight="1" x14ac:dyDescent="0.2">
      <c r="A230" s="31"/>
      <c r="B230" s="31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1:14" ht="15.75" customHeight="1" x14ac:dyDescent="0.2">
      <c r="A231" s="31"/>
      <c r="B231" s="31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5.75" customHeight="1" x14ac:dyDescent="0.2">
      <c r="A232" s="31"/>
      <c r="B232" s="31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5.75" customHeight="1" x14ac:dyDescent="0.2">
      <c r="A233" s="31"/>
      <c r="B233" s="31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5.75" customHeight="1" x14ac:dyDescent="0.2">
      <c r="A234" s="31"/>
      <c r="B234" s="31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.75" customHeight="1" x14ac:dyDescent="0.2">
      <c r="A235" s="31"/>
      <c r="B235" s="31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5.75" customHeight="1" x14ac:dyDescent="0.2">
      <c r="A236" s="31"/>
      <c r="B236" s="31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ht="15.75" customHeight="1" x14ac:dyDescent="0.2">
      <c r="A237" s="3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5.75" customHeight="1" x14ac:dyDescent="0.2">
      <c r="A238" s="31"/>
      <c r="B238" s="3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1:14" ht="15.75" customHeight="1" x14ac:dyDescent="0.2">
      <c r="A239" s="31"/>
      <c r="B239" s="31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5.75" customHeight="1" x14ac:dyDescent="0.2">
      <c r="A240" s="31"/>
      <c r="B240" s="31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5.75" customHeight="1" x14ac:dyDescent="0.2">
      <c r="A241" s="31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5.75" customHeight="1" x14ac:dyDescent="0.2">
      <c r="A242" s="31"/>
      <c r="B242" s="3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5.75" customHeight="1" x14ac:dyDescent="0.2">
      <c r="A243" s="31"/>
      <c r="B243" s="31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5.75" customHeight="1" x14ac:dyDescent="0.2">
      <c r="A244" s="31"/>
      <c r="B244" s="31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.75" customHeight="1" x14ac:dyDescent="0.2">
      <c r="A245" s="31"/>
      <c r="B245" s="31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5.75" customHeight="1" x14ac:dyDescent="0.2">
      <c r="A246" s="31"/>
      <c r="B246" s="31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15.75" customHeight="1" x14ac:dyDescent="0.2">
      <c r="A247" s="31"/>
      <c r="B247" s="31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ht="15.75" customHeight="1" x14ac:dyDescent="0.2">
      <c r="A248" s="31"/>
      <c r="B248" s="31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ht="15.75" customHeight="1" x14ac:dyDescent="0.2">
      <c r="A249" s="31"/>
      <c r="B249" s="31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5.75" customHeight="1" x14ac:dyDescent="0.2">
      <c r="A250" s="31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ht="15.75" customHeight="1" x14ac:dyDescent="0.2">
      <c r="A251" s="31"/>
      <c r="B251" s="31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5.75" customHeight="1" x14ac:dyDescent="0.2">
      <c r="A252" s="31"/>
      <c r="B252" s="31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5.75" customHeight="1" x14ac:dyDescent="0.2">
      <c r="A253" s="31"/>
      <c r="B253" s="31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5.75" customHeight="1" x14ac:dyDescent="0.2">
      <c r="A254" s="31"/>
      <c r="B254" s="31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5.75" customHeight="1" x14ac:dyDescent="0.2">
      <c r="A255" s="31"/>
      <c r="B255" s="31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5.75" customHeight="1" x14ac:dyDescent="0.2">
      <c r="A256" s="31"/>
      <c r="B256" s="31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5.75" customHeight="1" x14ac:dyDescent="0.2">
      <c r="A257" s="31"/>
      <c r="B257" s="31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5.75" customHeight="1" x14ac:dyDescent="0.2">
      <c r="A258" s="31"/>
      <c r="B258" s="3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5.75" customHeight="1" x14ac:dyDescent="0.2">
      <c r="A259" s="31"/>
      <c r="B259" s="31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5.75" customHeight="1" x14ac:dyDescent="0.2">
      <c r="A260" s="31"/>
      <c r="B260" s="31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1:14" ht="15.75" customHeight="1" x14ac:dyDescent="0.2">
      <c r="A261" s="31"/>
      <c r="B261" s="31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1:14" ht="15.75" customHeight="1" x14ac:dyDescent="0.2">
      <c r="A262" s="31"/>
      <c r="B262" s="31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1:14" ht="15.75" customHeight="1" x14ac:dyDescent="0.2">
      <c r="A263" s="31"/>
      <c r="B263" s="31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ht="15.75" customHeight="1" x14ac:dyDescent="0.2">
      <c r="A264" s="31"/>
      <c r="B264" s="31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ht="15.75" customHeight="1" x14ac:dyDescent="0.2">
      <c r="A265" s="31"/>
      <c r="B265" s="31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ht="15.75" customHeight="1" x14ac:dyDescent="0.2">
      <c r="A266" s="31"/>
      <c r="B266" s="31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5.75" customHeight="1" x14ac:dyDescent="0.2">
      <c r="A267" s="31"/>
      <c r="B267" s="31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ht="15.75" customHeight="1" x14ac:dyDescent="0.2">
      <c r="A268" s="31"/>
      <c r="B268" s="31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mergeCells count="28">
    <mergeCell ref="A60:B60"/>
    <mergeCell ref="A61:N61"/>
    <mergeCell ref="A67:J67"/>
    <mergeCell ref="A68:J68"/>
    <mergeCell ref="A16:A19"/>
    <mergeCell ref="A20:B20"/>
    <mergeCell ref="A21:A24"/>
    <mergeCell ref="A25:B25"/>
    <mergeCell ref="A26:A29"/>
    <mergeCell ref="A30:B30"/>
    <mergeCell ref="A35:B35"/>
    <mergeCell ref="A46:A49"/>
    <mergeCell ref="A51:A54"/>
    <mergeCell ref="A56:A59"/>
    <mergeCell ref="A40:B40"/>
    <mergeCell ref="A45:B45"/>
    <mergeCell ref="A50:B50"/>
    <mergeCell ref="A55:B55"/>
    <mergeCell ref="A11:A14"/>
    <mergeCell ref="A15:B15"/>
    <mergeCell ref="A31:A34"/>
    <mergeCell ref="A36:A39"/>
    <mergeCell ref="A41:A44"/>
    <mergeCell ref="A1:N1"/>
    <mergeCell ref="A2:N2"/>
    <mergeCell ref="A3:N3"/>
    <mergeCell ref="A6:A9"/>
    <mergeCell ref="A10:B10"/>
  </mergeCells>
  <pageMargins left="0.25" right="0.25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01"/>
  <sheetViews>
    <sheetView showGridLines="0" workbookViewId="0">
      <selection activeCell="E10" sqref="E10"/>
    </sheetView>
  </sheetViews>
  <sheetFormatPr defaultColWidth="12.5703125" defaultRowHeight="15" customHeight="1" x14ac:dyDescent="0.2"/>
  <cols>
    <col min="1" max="2" width="11.7109375" customWidth="1"/>
    <col min="3" max="13" width="12.7109375" customWidth="1"/>
    <col min="14" max="14" width="14.28515625" customWidth="1"/>
    <col min="15" max="15" width="9.140625" customWidth="1"/>
  </cols>
  <sheetData>
    <row r="1" spans="1:15" ht="15.75" customHeight="1" x14ac:dyDescent="0.2">
      <c r="A1" s="356" t="s">
        <v>286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51"/>
    </row>
    <row r="2" spans="1:15" ht="15.75" customHeight="1" x14ac:dyDescent="0.2">
      <c r="A2" s="356" t="s">
        <v>36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51"/>
    </row>
    <row r="3" spans="1:15" ht="15.75" customHeight="1" x14ac:dyDescent="0.2">
      <c r="A3" s="356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51"/>
    </row>
    <row r="4" spans="1:15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1"/>
    </row>
    <row r="5" spans="1:15" ht="15.75" customHeight="1" x14ac:dyDescent="0.2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34" t="s">
        <v>14</v>
      </c>
      <c r="L5" s="35" t="s">
        <v>15</v>
      </c>
      <c r="M5" s="35" t="s">
        <v>16</v>
      </c>
      <c r="N5" s="36" t="s">
        <v>17</v>
      </c>
      <c r="O5" s="51"/>
    </row>
    <row r="6" spans="1:15" ht="15.75" customHeight="1" x14ac:dyDescent="0.2">
      <c r="A6" s="358">
        <v>2018</v>
      </c>
      <c r="B6" s="11" t="s">
        <v>18</v>
      </c>
      <c r="C6" s="12">
        <v>0</v>
      </c>
      <c r="D6" s="13">
        <v>792.80433365379213</v>
      </c>
      <c r="E6" s="13">
        <v>0</v>
      </c>
      <c r="F6" s="13">
        <v>339.84919163519993</v>
      </c>
      <c r="G6" s="13">
        <v>104.1332</v>
      </c>
      <c r="H6" s="13"/>
      <c r="I6" s="13">
        <v>12960.103777842905</v>
      </c>
      <c r="J6" s="13"/>
      <c r="K6" s="13">
        <v>11.520713279999999</v>
      </c>
      <c r="L6" s="13"/>
      <c r="M6" s="13"/>
      <c r="N6" s="14">
        <f t="shared" ref="N6:N9" si="0">SUM(C6:M6)</f>
        <v>14208.411216411898</v>
      </c>
      <c r="O6" s="51"/>
    </row>
    <row r="7" spans="1:15" ht="15.75" customHeight="1" x14ac:dyDescent="0.2">
      <c r="A7" s="359"/>
      <c r="B7" s="15" t="s">
        <v>19</v>
      </c>
      <c r="C7" s="16">
        <v>0</v>
      </c>
      <c r="D7" s="17">
        <v>13697.553130865079</v>
      </c>
      <c r="E7" s="17">
        <v>0</v>
      </c>
      <c r="F7" s="17">
        <v>2005.8377988359998</v>
      </c>
      <c r="G7" s="17">
        <v>174.49995875000002</v>
      </c>
      <c r="H7" s="17"/>
      <c r="I7" s="17">
        <v>14410.142961514874</v>
      </c>
      <c r="J7" s="17"/>
      <c r="K7" s="17">
        <v>657.59187261145996</v>
      </c>
      <c r="L7" s="17"/>
      <c r="M7" s="17"/>
      <c r="N7" s="18">
        <f t="shared" si="0"/>
        <v>30945.625722577417</v>
      </c>
      <c r="O7" s="51"/>
    </row>
    <row r="8" spans="1:15" ht="15.75" customHeight="1" x14ac:dyDescent="0.2">
      <c r="A8" s="359"/>
      <c r="B8" s="15" t="s">
        <v>20</v>
      </c>
      <c r="C8" s="16">
        <v>82.27</v>
      </c>
      <c r="D8" s="17">
        <v>19149.153644938699</v>
      </c>
      <c r="E8" s="17">
        <v>235.14534051499999</v>
      </c>
      <c r="F8" s="17">
        <v>329.01574960350013</v>
      </c>
      <c r="G8" s="17">
        <v>272.42400000000004</v>
      </c>
      <c r="H8" s="17"/>
      <c r="I8" s="17">
        <v>22454.407003012169</v>
      </c>
      <c r="J8" s="17"/>
      <c r="K8" s="17">
        <v>117.49702576439999</v>
      </c>
      <c r="L8" s="17"/>
      <c r="M8" s="17"/>
      <c r="N8" s="18">
        <f t="shared" si="0"/>
        <v>42639.912763833767</v>
      </c>
      <c r="O8" s="51"/>
    </row>
    <row r="9" spans="1:15" ht="15.75" customHeight="1" x14ac:dyDescent="0.2">
      <c r="A9" s="359"/>
      <c r="B9" s="15" t="s">
        <v>21</v>
      </c>
      <c r="C9" s="16">
        <v>1590.68</v>
      </c>
      <c r="D9" s="17">
        <v>70327.715647473306</v>
      </c>
      <c r="E9" s="17">
        <v>0</v>
      </c>
      <c r="F9" s="17">
        <v>4473.7</v>
      </c>
      <c r="G9" s="17">
        <v>647.28750000000002</v>
      </c>
      <c r="H9" s="17"/>
      <c r="I9" s="17">
        <v>18496.753926378296</v>
      </c>
      <c r="J9" s="17"/>
      <c r="K9" s="17">
        <v>17.27753135</v>
      </c>
      <c r="L9" s="17"/>
      <c r="M9" s="17"/>
      <c r="N9" s="18">
        <f t="shared" si="0"/>
        <v>95553.4146052016</v>
      </c>
      <c r="O9" s="51"/>
    </row>
    <row r="10" spans="1:15" ht="15.75" customHeight="1" x14ac:dyDescent="0.2">
      <c r="A10" s="360" t="s">
        <v>17</v>
      </c>
      <c r="B10" s="361"/>
      <c r="C10" s="20">
        <f t="shared" ref="C10:G10" si="1">SUM(C6:C9)</f>
        <v>1672.95</v>
      </c>
      <c r="D10" s="20">
        <f t="shared" si="1"/>
        <v>103967.22675693088</v>
      </c>
      <c r="E10" s="20">
        <f t="shared" si="1"/>
        <v>235.14534051499999</v>
      </c>
      <c r="F10" s="20">
        <f t="shared" si="1"/>
        <v>7148.4027400747</v>
      </c>
      <c r="G10" s="20">
        <f t="shared" si="1"/>
        <v>1198.3446587500002</v>
      </c>
      <c r="H10" s="20"/>
      <c r="I10" s="20">
        <f t="shared" ref="I10:L10" si="2">SUM(I6:I9)</f>
        <v>68321.407668748245</v>
      </c>
      <c r="J10" s="20">
        <f t="shared" si="2"/>
        <v>0</v>
      </c>
      <c r="K10" s="20">
        <f t="shared" si="2"/>
        <v>803.88714300585991</v>
      </c>
      <c r="L10" s="20">
        <f t="shared" si="2"/>
        <v>0</v>
      </c>
      <c r="M10" s="20"/>
      <c r="N10" s="21">
        <f>SUM(N6:N9)</f>
        <v>183347.3643080247</v>
      </c>
      <c r="O10" s="51"/>
    </row>
    <row r="11" spans="1:15" ht="15.75" customHeight="1" x14ac:dyDescent="0.2">
      <c r="A11" s="358">
        <v>2019</v>
      </c>
      <c r="B11" s="11" t="s">
        <v>18</v>
      </c>
      <c r="C11" s="41">
        <v>174.27200000000002</v>
      </c>
      <c r="D11" s="41">
        <v>30817.517768454018</v>
      </c>
      <c r="E11" s="13">
        <v>0</v>
      </c>
      <c r="F11" s="41">
        <v>380.96233399999994</v>
      </c>
      <c r="G11" s="41">
        <v>79.839999999999989</v>
      </c>
      <c r="H11" s="41"/>
      <c r="I11" s="41">
        <v>12969.132302327705</v>
      </c>
      <c r="J11" s="41"/>
      <c r="K11" s="41">
        <v>1562.9701059901602</v>
      </c>
      <c r="L11" s="41"/>
      <c r="M11" s="41"/>
      <c r="N11" s="14">
        <f t="shared" ref="N11:N14" si="3">SUM(C11:M11)</f>
        <v>45984.694510771886</v>
      </c>
      <c r="O11" s="51"/>
    </row>
    <row r="12" spans="1:15" ht="15.75" customHeight="1" x14ac:dyDescent="0.2">
      <c r="A12" s="359"/>
      <c r="B12" s="15" t="s">
        <v>19</v>
      </c>
      <c r="C12" s="41">
        <v>15.129999999999999</v>
      </c>
      <c r="D12" s="41">
        <v>38053.781180756523</v>
      </c>
      <c r="E12" s="17">
        <v>0</v>
      </c>
      <c r="F12" s="41">
        <v>478.37709541293594</v>
      </c>
      <c r="G12" s="41">
        <v>142.64896845999999</v>
      </c>
      <c r="H12" s="41"/>
      <c r="I12" s="41">
        <v>10516.227041951963</v>
      </c>
      <c r="J12" s="41"/>
      <c r="K12" s="41">
        <v>369.26215700000012</v>
      </c>
      <c r="L12" s="41"/>
      <c r="M12" s="41"/>
      <c r="N12" s="18">
        <f t="shared" si="3"/>
        <v>49575.426443581418</v>
      </c>
      <c r="O12" s="51"/>
    </row>
    <row r="13" spans="1:15" ht="15.75" customHeight="1" x14ac:dyDescent="0.2">
      <c r="A13" s="359"/>
      <c r="B13" s="15" t="s">
        <v>20</v>
      </c>
      <c r="C13" s="41">
        <v>150.768</v>
      </c>
      <c r="D13" s="41">
        <v>170982.68652288956</v>
      </c>
      <c r="E13" s="41">
        <v>306.81456847469997</v>
      </c>
      <c r="F13" s="41">
        <v>152.8986401553</v>
      </c>
      <c r="G13" s="41">
        <v>72.3479052</v>
      </c>
      <c r="H13" s="41"/>
      <c r="I13" s="41">
        <v>10294.112850705162</v>
      </c>
      <c r="J13" s="41"/>
      <c r="K13" s="41">
        <v>476.32649045900001</v>
      </c>
      <c r="L13" s="41"/>
      <c r="M13" s="41"/>
      <c r="N13" s="18">
        <f t="shared" si="3"/>
        <v>182435.95497788375</v>
      </c>
      <c r="O13" s="51"/>
    </row>
    <row r="14" spans="1:15" ht="15.75" customHeight="1" x14ac:dyDescent="0.2">
      <c r="A14" s="359"/>
      <c r="B14" s="15" t="s">
        <v>21</v>
      </c>
      <c r="C14" s="41">
        <v>4.8250000000000008E-2</v>
      </c>
      <c r="D14" s="41">
        <v>95886.744973019697</v>
      </c>
      <c r="E14" s="41">
        <v>0.04</v>
      </c>
      <c r="F14" s="41">
        <v>244.82200749990002</v>
      </c>
      <c r="G14" s="41">
        <v>45.8</v>
      </c>
      <c r="H14" s="41"/>
      <c r="I14" s="41">
        <v>15475.784986444616</v>
      </c>
      <c r="J14" s="41"/>
      <c r="K14" s="41">
        <v>460.75433409616625</v>
      </c>
      <c r="L14" s="41"/>
      <c r="M14" s="41"/>
      <c r="N14" s="18">
        <f t="shared" si="3"/>
        <v>112113.99455106039</v>
      </c>
      <c r="O14" s="51"/>
    </row>
    <row r="15" spans="1:15" ht="15.75" customHeight="1" x14ac:dyDescent="0.2">
      <c r="A15" s="360" t="s">
        <v>17</v>
      </c>
      <c r="B15" s="361"/>
      <c r="C15" s="20">
        <f t="shared" ref="C15:G15" si="4">SUM(C11:C14)</f>
        <v>340.21825000000001</v>
      </c>
      <c r="D15" s="20">
        <f t="shared" si="4"/>
        <v>335740.73044511979</v>
      </c>
      <c r="E15" s="20">
        <f t="shared" si="4"/>
        <v>306.85456847469999</v>
      </c>
      <c r="F15" s="20">
        <f t="shared" si="4"/>
        <v>1257.060077068136</v>
      </c>
      <c r="G15" s="20">
        <f t="shared" si="4"/>
        <v>340.63687365999999</v>
      </c>
      <c r="H15" s="20"/>
      <c r="I15" s="20">
        <f t="shared" ref="I15:L15" si="5">SUM(I11:I14)</f>
        <v>49255.25718142945</v>
      </c>
      <c r="J15" s="20">
        <f t="shared" si="5"/>
        <v>0</v>
      </c>
      <c r="K15" s="20">
        <f t="shared" si="5"/>
        <v>2869.3130875453262</v>
      </c>
      <c r="L15" s="20">
        <f t="shared" si="5"/>
        <v>0</v>
      </c>
      <c r="M15" s="20"/>
      <c r="N15" s="21">
        <f>SUM(N11:N14)</f>
        <v>390110.07048329746</v>
      </c>
      <c r="O15" s="51"/>
    </row>
    <row r="16" spans="1:15" ht="15.75" customHeight="1" x14ac:dyDescent="0.2">
      <c r="A16" s="358">
        <v>2020</v>
      </c>
      <c r="B16" s="11" t="s">
        <v>18</v>
      </c>
      <c r="C16" s="46">
        <v>0.9</v>
      </c>
      <c r="D16" s="37">
        <v>13363.227069215996</v>
      </c>
      <c r="E16" s="37">
        <v>0</v>
      </c>
      <c r="F16" s="37">
        <v>2253.1360526839999</v>
      </c>
      <c r="G16" s="37">
        <v>1099.6200000000001</v>
      </c>
      <c r="H16" s="37"/>
      <c r="I16" s="37">
        <v>12315.795797045599</v>
      </c>
      <c r="J16" s="37"/>
      <c r="K16" s="37">
        <v>110.50874999999999</v>
      </c>
      <c r="L16" s="41"/>
      <c r="M16" s="41"/>
      <c r="N16" s="18">
        <f t="shared" ref="N16:N19" si="6">SUM(C16:M16)</f>
        <v>29143.187668945597</v>
      </c>
      <c r="O16" s="51"/>
    </row>
    <row r="17" spans="1:15" ht="15.75" customHeight="1" x14ac:dyDescent="0.2">
      <c r="A17" s="359"/>
      <c r="B17" s="15" t="s">
        <v>19</v>
      </c>
      <c r="C17" s="48">
        <v>4.5671737999999996E-2</v>
      </c>
      <c r="D17" s="41">
        <v>5257.9875608539996</v>
      </c>
      <c r="E17" s="41">
        <v>0</v>
      </c>
      <c r="F17" s="41">
        <v>13.6495</v>
      </c>
      <c r="G17" s="41">
        <v>57.498000000000005</v>
      </c>
      <c r="H17" s="41"/>
      <c r="I17" s="41">
        <v>10105.7167164641</v>
      </c>
      <c r="J17" s="41"/>
      <c r="K17" s="41">
        <v>25.762140000000002</v>
      </c>
      <c r="L17" s="41"/>
      <c r="M17" s="41"/>
      <c r="N17" s="18">
        <f t="shared" si="6"/>
        <v>15460.6595890561</v>
      </c>
      <c r="O17" s="51"/>
    </row>
    <row r="18" spans="1:15" ht="15.75" customHeight="1" x14ac:dyDescent="0.2">
      <c r="A18" s="359"/>
      <c r="B18" s="15" t="s">
        <v>20</v>
      </c>
      <c r="C18" s="48">
        <v>1.2000000000000002</v>
      </c>
      <c r="D18" s="41">
        <v>10630.733373236671</v>
      </c>
      <c r="E18" s="41">
        <v>0</v>
      </c>
      <c r="F18" s="41">
        <v>13.492492199999999</v>
      </c>
      <c r="G18" s="41">
        <v>50</v>
      </c>
      <c r="H18" s="41"/>
      <c r="I18" s="41">
        <v>20276.544963773373</v>
      </c>
      <c r="J18" s="41"/>
      <c r="K18" s="41">
        <v>60.489168000000006</v>
      </c>
      <c r="L18" s="41"/>
      <c r="M18" s="41"/>
      <c r="N18" s="18">
        <f t="shared" si="6"/>
        <v>31032.459997210044</v>
      </c>
      <c r="O18" s="51"/>
    </row>
    <row r="19" spans="1:15" ht="15.75" customHeight="1" x14ac:dyDescent="0.2">
      <c r="A19" s="359"/>
      <c r="B19" s="15" t="s">
        <v>21</v>
      </c>
      <c r="C19" s="48">
        <v>392.97</v>
      </c>
      <c r="D19" s="41">
        <v>18478.79091</v>
      </c>
      <c r="E19" s="41">
        <v>3.0033716999999998</v>
      </c>
      <c r="F19" s="41">
        <v>292.71598390000003</v>
      </c>
      <c r="G19" s="41">
        <v>53.56</v>
      </c>
      <c r="H19" s="41"/>
      <c r="I19" s="41">
        <v>17031.308099999998</v>
      </c>
      <c r="J19" s="41"/>
      <c r="K19" s="41">
        <v>234.20707039999999</v>
      </c>
      <c r="L19" s="41"/>
      <c r="M19" s="41"/>
      <c r="N19" s="18">
        <f t="shared" si="6"/>
        <v>36486.555436000002</v>
      </c>
      <c r="O19" s="51"/>
    </row>
    <row r="20" spans="1:15" ht="15.75" customHeight="1" x14ac:dyDescent="0.2">
      <c r="A20" s="375" t="s">
        <v>17</v>
      </c>
      <c r="B20" s="361"/>
      <c r="C20" s="20">
        <f t="shared" ref="C20:G20" si="7">SUM(C16:C19)</f>
        <v>395.115671738</v>
      </c>
      <c r="D20" s="20">
        <f t="shared" si="7"/>
        <v>47730.738913306668</v>
      </c>
      <c r="E20" s="20">
        <f t="shared" si="7"/>
        <v>3.0033716999999998</v>
      </c>
      <c r="F20" s="20">
        <f t="shared" si="7"/>
        <v>2572.994028784</v>
      </c>
      <c r="G20" s="20">
        <f t="shared" si="7"/>
        <v>1260.6780000000001</v>
      </c>
      <c r="H20" s="20"/>
      <c r="I20" s="20">
        <f t="shared" ref="I20:L20" si="8">SUM(I16:I19)</f>
        <v>59729.365577283068</v>
      </c>
      <c r="J20" s="20">
        <f t="shared" si="8"/>
        <v>0</v>
      </c>
      <c r="K20" s="20">
        <f t="shared" si="8"/>
        <v>430.96712839999998</v>
      </c>
      <c r="L20" s="20">
        <f t="shared" si="8"/>
        <v>0</v>
      </c>
      <c r="M20" s="20"/>
      <c r="N20" s="21">
        <f>SUM(N16:N19)</f>
        <v>112122.86269121175</v>
      </c>
      <c r="O20" s="51"/>
    </row>
    <row r="21" spans="1:15" ht="15.75" customHeight="1" x14ac:dyDescent="0.2">
      <c r="A21" s="369">
        <v>2021</v>
      </c>
      <c r="B21" s="11" t="s">
        <v>18</v>
      </c>
      <c r="C21" s="37">
        <v>39.419710000000002</v>
      </c>
      <c r="D21" s="37">
        <v>6838.0639912671195</v>
      </c>
      <c r="E21" s="41">
        <v>0</v>
      </c>
      <c r="F21" s="37">
        <v>357.25505101962796</v>
      </c>
      <c r="G21" s="37">
        <v>49.05369000000001</v>
      </c>
      <c r="H21" s="37"/>
      <c r="I21" s="37">
        <v>12186.649113339819</v>
      </c>
      <c r="J21" s="41">
        <v>0</v>
      </c>
      <c r="K21" s="37">
        <v>76.422396000000006</v>
      </c>
      <c r="L21" s="37">
        <v>205.6589717</v>
      </c>
      <c r="M21" s="37"/>
      <c r="N21" s="14">
        <f t="shared" ref="N21:N24" si="9">SUM(C21:M21)</f>
        <v>19752.522923326567</v>
      </c>
      <c r="O21" s="51"/>
    </row>
    <row r="22" spans="1:15" ht="15.75" customHeight="1" x14ac:dyDescent="0.2">
      <c r="A22" s="370"/>
      <c r="B22" s="15" t="s">
        <v>19</v>
      </c>
      <c r="C22" s="41">
        <v>509.018107144</v>
      </c>
      <c r="D22" s="41">
        <v>14778.398727299995</v>
      </c>
      <c r="E22" s="41">
        <v>0</v>
      </c>
      <c r="F22" s="41">
        <v>2153.2613305949999</v>
      </c>
      <c r="G22" s="41">
        <v>25.023168999999999</v>
      </c>
      <c r="H22" s="41"/>
      <c r="I22" s="41">
        <v>5016.5250788796229</v>
      </c>
      <c r="J22" s="41">
        <v>0</v>
      </c>
      <c r="K22" s="41">
        <v>20.510400000000001</v>
      </c>
      <c r="L22" s="41">
        <v>0</v>
      </c>
      <c r="M22" s="41"/>
      <c r="N22" s="18">
        <f t="shared" si="9"/>
        <v>22502.736812918618</v>
      </c>
      <c r="O22" s="51"/>
    </row>
    <row r="23" spans="1:15" ht="15.75" customHeight="1" x14ac:dyDescent="0.2">
      <c r="A23" s="370"/>
      <c r="B23" s="15" t="s">
        <v>20</v>
      </c>
      <c r="C23" s="41">
        <v>0</v>
      </c>
      <c r="D23" s="41">
        <v>1006.6564032964002</v>
      </c>
      <c r="E23" s="41">
        <v>0</v>
      </c>
      <c r="F23" s="41">
        <v>847.3343679327038</v>
      </c>
      <c r="G23" s="41">
        <v>0</v>
      </c>
      <c r="H23" s="41"/>
      <c r="I23" s="41">
        <v>14677.688503631271</v>
      </c>
      <c r="J23" s="41">
        <v>0</v>
      </c>
      <c r="K23" s="41">
        <v>290.03089034499999</v>
      </c>
      <c r="L23" s="41">
        <v>0</v>
      </c>
      <c r="M23" s="41"/>
      <c r="N23" s="18">
        <f t="shared" si="9"/>
        <v>16821.710165205372</v>
      </c>
      <c r="O23" s="51"/>
    </row>
    <row r="24" spans="1:15" ht="15.75" customHeight="1" x14ac:dyDescent="0.2">
      <c r="A24" s="370"/>
      <c r="B24" s="15" t="s">
        <v>21</v>
      </c>
      <c r="C24" s="41">
        <v>0</v>
      </c>
      <c r="D24" s="41">
        <v>129172.92370694624</v>
      </c>
      <c r="E24" s="41">
        <v>19.966089296000003</v>
      </c>
      <c r="F24" s="41">
        <v>324.16969745799997</v>
      </c>
      <c r="G24" s="41">
        <v>0</v>
      </c>
      <c r="H24" s="41"/>
      <c r="I24" s="41">
        <v>3944.6280895987907</v>
      </c>
      <c r="J24" s="41">
        <v>0</v>
      </c>
      <c r="K24" s="41">
        <v>8.4843823999999994</v>
      </c>
      <c r="L24" s="41">
        <v>0.62894399999999995</v>
      </c>
      <c r="M24" s="41"/>
      <c r="N24" s="18">
        <f t="shared" si="9"/>
        <v>133470.80090969903</v>
      </c>
      <c r="O24" s="51"/>
    </row>
    <row r="25" spans="1:15" ht="15.75" customHeight="1" x14ac:dyDescent="0.2">
      <c r="A25" s="375" t="s">
        <v>17</v>
      </c>
      <c r="B25" s="361"/>
      <c r="C25" s="20">
        <f t="shared" ref="C25:G25" si="10">SUM(C21:C24)</f>
        <v>548.43781714399995</v>
      </c>
      <c r="D25" s="20">
        <f t="shared" si="10"/>
        <v>151796.04282880976</v>
      </c>
      <c r="E25" s="20">
        <f t="shared" si="10"/>
        <v>19.966089296000003</v>
      </c>
      <c r="F25" s="20">
        <f t="shared" si="10"/>
        <v>3682.0204470053313</v>
      </c>
      <c r="G25" s="20">
        <f t="shared" si="10"/>
        <v>74.076859000000013</v>
      </c>
      <c r="H25" s="20"/>
      <c r="I25" s="20">
        <f t="shared" ref="I25:L25" si="11">SUM(I21:I24)</f>
        <v>35825.490785449503</v>
      </c>
      <c r="J25" s="20">
        <f t="shared" si="11"/>
        <v>0</v>
      </c>
      <c r="K25" s="20">
        <f t="shared" si="11"/>
        <v>395.448068745</v>
      </c>
      <c r="L25" s="20">
        <f t="shared" si="11"/>
        <v>206.28791569999999</v>
      </c>
      <c r="M25" s="20"/>
      <c r="N25" s="21">
        <f>SUM(N21:N24)</f>
        <v>192547.77081114959</v>
      </c>
      <c r="O25" s="51"/>
    </row>
    <row r="26" spans="1:15" ht="15.75" customHeight="1" x14ac:dyDescent="0.2">
      <c r="A26" s="369">
        <v>2022</v>
      </c>
      <c r="B26" s="11" t="s">
        <v>18</v>
      </c>
      <c r="C26" s="41">
        <v>0</v>
      </c>
      <c r="D26" s="37">
        <v>4326.9498256999996</v>
      </c>
      <c r="E26" s="41">
        <v>0</v>
      </c>
      <c r="F26" s="37">
        <v>71.379499776334413</v>
      </c>
      <c r="G26" s="41">
        <v>0</v>
      </c>
      <c r="H26" s="41"/>
      <c r="I26" s="37">
        <v>4473.4590383031009</v>
      </c>
      <c r="J26" s="41">
        <v>0</v>
      </c>
      <c r="K26" s="37">
        <v>108.83279999999999</v>
      </c>
      <c r="L26" s="41"/>
      <c r="M26" s="41"/>
      <c r="N26" s="14">
        <f t="shared" ref="N26:N29" si="12">SUM(C26:M26)</f>
        <v>8980.6211637794349</v>
      </c>
      <c r="O26" s="51"/>
    </row>
    <row r="27" spans="1:15" ht="15.75" customHeight="1" x14ac:dyDescent="0.2">
      <c r="A27" s="370"/>
      <c r="B27" s="15" t="s">
        <v>19</v>
      </c>
      <c r="C27" s="41">
        <v>0</v>
      </c>
      <c r="D27" s="41">
        <v>3562.8574442807148</v>
      </c>
      <c r="E27" s="41">
        <v>291.45378205000003</v>
      </c>
      <c r="F27" s="41">
        <v>96.00184813620001</v>
      </c>
      <c r="G27" s="41">
        <v>0</v>
      </c>
      <c r="H27" s="41"/>
      <c r="I27" s="41">
        <v>9322.4037933567743</v>
      </c>
      <c r="J27" s="41">
        <v>0</v>
      </c>
      <c r="K27" s="41">
        <v>32982.809688215675</v>
      </c>
      <c r="L27" s="41"/>
      <c r="M27" s="41"/>
      <c r="N27" s="18">
        <f t="shared" si="12"/>
        <v>46255.52655603936</v>
      </c>
      <c r="O27" s="51"/>
    </row>
    <row r="28" spans="1:15" ht="15.75" customHeight="1" x14ac:dyDescent="0.2">
      <c r="A28" s="370"/>
      <c r="B28" s="15" t="s">
        <v>20</v>
      </c>
      <c r="C28" s="41">
        <v>0</v>
      </c>
      <c r="D28" s="41">
        <v>2158.4010898306242</v>
      </c>
      <c r="E28" s="41">
        <v>0</v>
      </c>
      <c r="F28" s="41">
        <v>1364.1948750617451</v>
      </c>
      <c r="G28" s="41">
        <v>0</v>
      </c>
      <c r="H28" s="41"/>
      <c r="I28" s="41">
        <v>9248.1584533999339</v>
      </c>
      <c r="J28" s="41">
        <v>0</v>
      </c>
      <c r="K28" s="41">
        <v>276.13281087199999</v>
      </c>
      <c r="L28" s="41"/>
      <c r="M28" s="41"/>
      <c r="N28" s="18">
        <f t="shared" si="12"/>
        <v>13046.887229164304</v>
      </c>
      <c r="O28" s="51"/>
    </row>
    <row r="29" spans="1:15" ht="15.75" customHeight="1" x14ac:dyDescent="0.2">
      <c r="A29" s="370"/>
      <c r="B29" s="15" t="s">
        <v>21</v>
      </c>
      <c r="C29" s="48">
        <v>150</v>
      </c>
      <c r="D29" s="41">
        <v>128130.28843102219</v>
      </c>
      <c r="E29" s="41">
        <v>30.221952399999999</v>
      </c>
      <c r="F29" s="41">
        <v>142.42267731204001</v>
      </c>
      <c r="G29" s="41">
        <v>0</v>
      </c>
      <c r="H29" s="41"/>
      <c r="I29" s="41">
        <v>41464.266986386305</v>
      </c>
      <c r="J29" s="41">
        <v>0</v>
      </c>
      <c r="K29" s="41">
        <v>3691.2280000000001</v>
      </c>
      <c r="L29" s="41"/>
      <c r="M29" s="41"/>
      <c r="N29" s="18">
        <f t="shared" si="12"/>
        <v>173608.42804712054</v>
      </c>
      <c r="O29" s="51"/>
    </row>
    <row r="30" spans="1:15" ht="15.75" customHeight="1" x14ac:dyDescent="0.2">
      <c r="A30" s="373" t="s">
        <v>17</v>
      </c>
      <c r="B30" s="376"/>
      <c r="C30" s="43">
        <f t="shared" ref="C30:G30" si="13">SUM(C26:C29)</f>
        <v>150</v>
      </c>
      <c r="D30" s="43">
        <f t="shared" si="13"/>
        <v>138178.49679083354</v>
      </c>
      <c r="E30" s="43">
        <f t="shared" si="13"/>
        <v>321.67573445000005</v>
      </c>
      <c r="F30" s="43">
        <f t="shared" si="13"/>
        <v>1673.9989002863194</v>
      </c>
      <c r="G30" s="43">
        <f t="shared" si="13"/>
        <v>0</v>
      </c>
      <c r="H30" s="43"/>
      <c r="I30" s="43">
        <f t="shared" ref="I30:K30" si="14">SUM(I26:I29)</f>
        <v>64508.288271446116</v>
      </c>
      <c r="J30" s="43">
        <f t="shared" si="14"/>
        <v>0</v>
      </c>
      <c r="K30" s="43">
        <f t="shared" si="14"/>
        <v>37059.003299087672</v>
      </c>
      <c r="L30" s="43"/>
      <c r="M30" s="43"/>
      <c r="N30" s="44">
        <f>SUM(N26:N29)</f>
        <v>241891.46299610363</v>
      </c>
      <c r="O30" s="51"/>
    </row>
    <row r="31" spans="1:15" ht="15.75" customHeight="1" x14ac:dyDescent="0.2">
      <c r="A31" s="10">
        <v>2023</v>
      </c>
      <c r="B31" s="11" t="s">
        <v>37</v>
      </c>
      <c r="C31" s="37">
        <v>0</v>
      </c>
      <c r="D31" s="37">
        <v>400855.14577649347</v>
      </c>
      <c r="E31" s="37">
        <v>0</v>
      </c>
      <c r="F31" s="37">
        <v>161.22525660000005</v>
      </c>
      <c r="G31" s="37">
        <v>0</v>
      </c>
      <c r="H31" s="37">
        <v>0</v>
      </c>
      <c r="I31" s="37">
        <v>4592.7154208575139</v>
      </c>
      <c r="J31" s="37">
        <v>0</v>
      </c>
      <c r="K31" s="37">
        <v>2586.8786999999998</v>
      </c>
      <c r="L31" s="37">
        <v>0</v>
      </c>
      <c r="M31" s="37">
        <v>0</v>
      </c>
      <c r="N31" s="14">
        <f t="shared" ref="N31:N32" si="15">SUM(C31:M31)</f>
        <v>408195.96515395102</v>
      </c>
      <c r="O31" s="51"/>
    </row>
    <row r="32" spans="1:15" ht="15.75" customHeight="1" x14ac:dyDescent="0.2">
      <c r="A32" s="52"/>
      <c r="B32" s="53" t="s">
        <v>19</v>
      </c>
      <c r="C32" s="54">
        <v>0</v>
      </c>
      <c r="D32" s="54">
        <v>22328.609827313601</v>
      </c>
      <c r="E32" s="54">
        <v>358.96859577600003</v>
      </c>
      <c r="F32" s="54">
        <v>194.47281917550001</v>
      </c>
      <c r="G32" s="54">
        <v>0</v>
      </c>
      <c r="H32" s="54">
        <v>16.441172999999999</v>
      </c>
      <c r="I32" s="54">
        <v>35752.664560715311</v>
      </c>
      <c r="J32" s="54">
        <v>0</v>
      </c>
      <c r="K32" s="54">
        <v>441.01084593000002</v>
      </c>
      <c r="L32" s="54">
        <v>0</v>
      </c>
      <c r="M32" s="54">
        <v>0</v>
      </c>
      <c r="N32" s="55">
        <f t="shared" si="15"/>
        <v>59092.167821910414</v>
      </c>
      <c r="O32" s="51"/>
    </row>
    <row r="33" spans="1:15" ht="15.75" customHeight="1" x14ac:dyDescent="0.2">
      <c r="A33" s="1"/>
      <c r="B33" s="1"/>
      <c r="C33" s="1"/>
      <c r="D33" s="1"/>
      <c r="E33" s="1"/>
      <c r="F33" s="1"/>
      <c r="G33" s="1" t="s">
        <v>30</v>
      </c>
      <c r="H33" s="1"/>
      <c r="I33" s="1"/>
      <c r="J33" s="1"/>
      <c r="K33" s="1"/>
      <c r="L33" s="1"/>
      <c r="M33" s="1"/>
      <c r="N33" s="1"/>
      <c r="O33" s="51"/>
    </row>
    <row r="34" spans="1:15" ht="15.75" customHeight="1" x14ac:dyDescent="0.2">
      <c r="A34" s="362" t="s">
        <v>22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51"/>
    </row>
    <row r="35" spans="1:15" ht="15.75" customHeight="1" x14ac:dyDescent="0.2">
      <c r="A35" s="23" t="s">
        <v>38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51"/>
    </row>
    <row r="36" spans="1:15" ht="15.75" customHeight="1" x14ac:dyDescent="0.2">
      <c r="A36" s="374" t="s">
        <v>39</v>
      </c>
      <c r="B36" s="35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51"/>
    </row>
    <row r="37" spans="1:15" ht="15.75" customHeight="1" x14ac:dyDescent="0.2">
      <c r="A37" s="27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1"/>
      <c r="L37" s="1"/>
      <c r="M37" s="1" t="s">
        <v>30</v>
      </c>
      <c r="N37" s="1"/>
      <c r="O37" s="51"/>
    </row>
    <row r="38" spans="1:15" ht="15.75" customHeight="1" x14ac:dyDescent="0.2">
      <c r="A38" s="22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1"/>
      <c r="L38" s="1"/>
      <c r="M38" s="1"/>
      <c r="N38" s="1"/>
      <c r="O38" s="51"/>
    </row>
    <row r="39" spans="1:15" ht="15.75" customHeight="1" x14ac:dyDescent="0.2">
      <c r="A39" s="22" t="s">
        <v>26</v>
      </c>
      <c r="B39" s="29"/>
      <c r="C39" s="29"/>
      <c r="D39" s="29"/>
      <c r="E39" s="29"/>
      <c r="F39" s="29"/>
      <c r="G39" s="29"/>
      <c r="H39" s="29"/>
      <c r="I39" s="29"/>
      <c r="J39" s="29"/>
      <c r="K39" s="49"/>
      <c r="L39" s="49"/>
      <c r="M39" s="49"/>
      <c r="N39" s="49"/>
      <c r="O39" s="51"/>
    </row>
    <row r="40" spans="1:15" ht="15.75" customHeight="1" x14ac:dyDescent="0.2">
      <c r="A40" s="22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49"/>
      <c r="L40" s="49"/>
      <c r="M40" s="49"/>
      <c r="N40" s="49"/>
      <c r="O40" s="51"/>
    </row>
    <row r="41" spans="1:15" ht="15.75" customHeight="1" x14ac:dyDescent="0.2">
      <c r="A41" s="362" t="s">
        <v>35</v>
      </c>
      <c r="B41" s="357"/>
      <c r="C41" s="357"/>
      <c r="D41" s="357"/>
      <c r="E41" s="357"/>
      <c r="F41" s="357"/>
      <c r="G41" s="357"/>
      <c r="H41" s="357"/>
      <c r="I41" s="357"/>
      <c r="J41" s="357"/>
      <c r="K41" s="49"/>
      <c r="L41" s="49"/>
      <c r="M41" s="49"/>
      <c r="N41" s="49"/>
      <c r="O41" s="51"/>
    </row>
    <row r="42" spans="1:15" ht="15.75" customHeight="1" x14ac:dyDescent="0.2">
      <c r="A42" s="362" t="s">
        <v>29</v>
      </c>
      <c r="B42" s="357"/>
      <c r="C42" s="357"/>
      <c r="D42" s="357"/>
      <c r="E42" s="357"/>
      <c r="F42" s="357"/>
      <c r="G42" s="357"/>
      <c r="H42" s="357"/>
      <c r="I42" s="357"/>
      <c r="J42" s="357"/>
      <c r="K42" s="49"/>
      <c r="L42" s="49"/>
      <c r="M42" s="49"/>
      <c r="N42" s="49"/>
      <c r="O42" s="51"/>
    </row>
    <row r="43" spans="1:15" ht="15.75" customHeight="1" x14ac:dyDescent="0.2">
      <c r="A43" s="50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1"/>
    </row>
    <row r="44" spans="1:15" ht="15.75" customHeight="1" x14ac:dyDescent="0.2">
      <c r="A44" s="50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1"/>
    </row>
    <row r="45" spans="1:15" ht="15.75" customHeight="1" x14ac:dyDescent="0.2">
      <c r="A45" s="50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1"/>
    </row>
    <row r="46" spans="1:15" ht="15.75" customHeight="1" x14ac:dyDescent="0.2">
      <c r="A46" s="50"/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1"/>
    </row>
    <row r="47" spans="1:15" ht="15.75" customHeight="1" x14ac:dyDescent="0.2">
      <c r="A47" s="5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1"/>
    </row>
    <row r="48" spans="1:15" ht="15.75" customHeight="1" x14ac:dyDescent="0.2">
      <c r="A48" s="50"/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1"/>
    </row>
    <row r="49" spans="1:15" ht="15.75" customHeight="1" x14ac:dyDescent="0.2">
      <c r="A49" s="50"/>
      <c r="B49" s="50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1"/>
    </row>
    <row r="50" spans="1:15" ht="15.75" customHeight="1" x14ac:dyDescent="0.2">
      <c r="A50" s="50"/>
      <c r="B50" s="5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1"/>
    </row>
    <row r="51" spans="1:15" ht="15.75" customHeight="1" x14ac:dyDescent="0.2">
      <c r="A51" s="50"/>
      <c r="B51" s="50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1"/>
    </row>
    <row r="52" spans="1:15" ht="15.75" customHeight="1" x14ac:dyDescent="0.2">
      <c r="A52" s="50"/>
      <c r="B52" s="50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1"/>
    </row>
    <row r="53" spans="1:15" ht="15.75" customHeight="1" x14ac:dyDescent="0.2">
      <c r="A53" s="50"/>
      <c r="B53" s="50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1"/>
    </row>
    <row r="54" spans="1:15" ht="15.75" customHeight="1" x14ac:dyDescent="0.2">
      <c r="A54" s="50"/>
      <c r="B54" s="5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1"/>
    </row>
    <row r="55" spans="1:15" ht="15.75" customHeight="1" x14ac:dyDescent="0.2">
      <c r="A55" s="50"/>
      <c r="B55" s="5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1"/>
    </row>
    <row r="56" spans="1:15" ht="15.75" customHeight="1" x14ac:dyDescent="0.2">
      <c r="A56" s="50"/>
      <c r="B56" s="5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1"/>
    </row>
    <row r="57" spans="1:15" ht="15.75" customHeight="1" x14ac:dyDescent="0.2">
      <c r="A57" s="50"/>
      <c r="B57" s="50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1"/>
    </row>
    <row r="58" spans="1:15" ht="15.75" customHeight="1" x14ac:dyDescent="0.2">
      <c r="A58" s="50"/>
      <c r="B58" s="5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1"/>
    </row>
    <row r="59" spans="1:15" ht="15.75" customHeight="1" x14ac:dyDescent="0.2">
      <c r="A59" s="50"/>
      <c r="B59" s="50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1"/>
    </row>
    <row r="60" spans="1:15" ht="15.75" customHeight="1" x14ac:dyDescent="0.2">
      <c r="A60" s="5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1"/>
    </row>
    <row r="61" spans="1:15" ht="15.75" customHeight="1" x14ac:dyDescent="0.2">
      <c r="A61" s="50"/>
      <c r="B61" s="50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1"/>
    </row>
    <row r="62" spans="1:15" ht="15.75" customHeight="1" x14ac:dyDescent="0.2">
      <c r="A62" s="50"/>
      <c r="B62" s="50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1"/>
    </row>
    <row r="63" spans="1:15" ht="15.75" customHeight="1" x14ac:dyDescent="0.2">
      <c r="A63" s="50"/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1"/>
    </row>
    <row r="64" spans="1:15" ht="15.75" customHeight="1" x14ac:dyDescent="0.2">
      <c r="A64" s="50"/>
      <c r="B64" s="50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1"/>
    </row>
    <row r="65" spans="1:15" ht="15.75" customHeight="1" x14ac:dyDescent="0.2">
      <c r="A65" s="50"/>
      <c r="B65" s="50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1"/>
    </row>
    <row r="66" spans="1:15" ht="15.75" customHeight="1" x14ac:dyDescent="0.2">
      <c r="A66" s="50"/>
      <c r="B66" s="50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1"/>
    </row>
    <row r="67" spans="1:15" ht="15.75" customHeight="1" x14ac:dyDescent="0.2">
      <c r="A67" s="50"/>
      <c r="B67" s="50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1"/>
    </row>
    <row r="68" spans="1:15" ht="15.75" customHeight="1" x14ac:dyDescent="0.2">
      <c r="A68" s="50"/>
      <c r="B68" s="50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1"/>
    </row>
    <row r="69" spans="1:15" ht="15.75" customHeight="1" x14ac:dyDescent="0.2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51"/>
    </row>
    <row r="70" spans="1:15" ht="15.75" customHeight="1" x14ac:dyDescent="0.2">
      <c r="A70" s="31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51"/>
    </row>
    <row r="71" spans="1:15" ht="15.75" customHeight="1" x14ac:dyDescent="0.2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51"/>
    </row>
    <row r="72" spans="1:15" ht="15.75" customHeight="1" x14ac:dyDescent="0.2">
      <c r="A72" s="31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51"/>
    </row>
    <row r="73" spans="1:15" ht="15.75" customHeight="1" x14ac:dyDescent="0.2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51"/>
    </row>
    <row r="74" spans="1:15" ht="15.75" customHeight="1" x14ac:dyDescent="0.2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51"/>
    </row>
    <row r="75" spans="1:15" ht="15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51"/>
    </row>
    <row r="76" spans="1:15" ht="15.75" customHeight="1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51"/>
    </row>
    <row r="77" spans="1:15" ht="15.75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51"/>
    </row>
    <row r="78" spans="1:15" ht="15.75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51"/>
    </row>
    <row r="79" spans="1:15" ht="15.75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51"/>
    </row>
    <row r="80" spans="1:15" ht="15.7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51"/>
    </row>
    <row r="81" spans="1:15" ht="15.7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51"/>
    </row>
    <row r="82" spans="1:15" ht="15.75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51"/>
    </row>
    <row r="83" spans="1:15" ht="15.75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51"/>
    </row>
    <row r="84" spans="1:15" ht="15.75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51"/>
    </row>
    <row r="85" spans="1:15" ht="15.75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51"/>
    </row>
    <row r="86" spans="1:15" ht="15.75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51"/>
    </row>
    <row r="87" spans="1:15" ht="15.75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51"/>
    </row>
    <row r="88" spans="1:15" ht="15.75" customHeight="1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51"/>
    </row>
    <row r="89" spans="1:15" ht="15.75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51"/>
    </row>
    <row r="90" spans="1:15" ht="15.75" customHeight="1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51"/>
    </row>
    <row r="91" spans="1:15" ht="15.75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51"/>
    </row>
    <row r="92" spans="1:15" ht="15.75" customHeight="1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51"/>
    </row>
    <row r="93" spans="1:15" ht="15.75" customHeight="1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51"/>
    </row>
    <row r="94" spans="1:15" ht="15.7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51"/>
    </row>
    <row r="95" spans="1:15" ht="15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51"/>
    </row>
    <row r="96" spans="1:15" ht="15.75" customHeight="1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51"/>
    </row>
    <row r="97" spans="1:15" ht="15.75" customHeight="1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51"/>
    </row>
    <row r="98" spans="1:15" ht="15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51"/>
    </row>
    <row r="99" spans="1:15" ht="15.75" customHeight="1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51"/>
    </row>
    <row r="100" spans="1:15" ht="15.75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51"/>
    </row>
    <row r="101" spans="1:15" ht="15.75" customHeight="1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51"/>
    </row>
    <row r="102" spans="1:15" ht="15.75" customHeight="1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51"/>
    </row>
    <row r="103" spans="1:15" ht="15.75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51"/>
    </row>
    <row r="104" spans="1:15" ht="15.75" customHeight="1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51"/>
    </row>
    <row r="105" spans="1:15" ht="15.75" customHeight="1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51"/>
    </row>
    <row r="106" spans="1:15" ht="15.75" customHeight="1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51"/>
    </row>
    <row r="107" spans="1:15" ht="15.75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51"/>
    </row>
    <row r="108" spans="1:15" ht="15.75" customHeight="1" x14ac:dyDescent="0.2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51"/>
    </row>
    <row r="109" spans="1:15" ht="15.75" customHeight="1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51"/>
    </row>
    <row r="110" spans="1:15" ht="15.75" customHeight="1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51"/>
    </row>
    <row r="111" spans="1:15" ht="15.75" customHeight="1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51"/>
    </row>
    <row r="112" spans="1:15" ht="15.75" customHeight="1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51"/>
    </row>
    <row r="113" spans="1:15" ht="15.75" customHeight="1" x14ac:dyDescent="0.2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51"/>
    </row>
    <row r="114" spans="1:15" ht="15.75" customHeight="1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51"/>
    </row>
    <row r="115" spans="1:15" ht="15.75" customHeight="1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51"/>
    </row>
    <row r="116" spans="1:15" ht="15.75" customHeight="1" x14ac:dyDescent="0.2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51"/>
    </row>
    <row r="117" spans="1:15" ht="15.75" customHeight="1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51"/>
    </row>
    <row r="118" spans="1:15" ht="15.75" customHeight="1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51"/>
    </row>
    <row r="119" spans="1:15" ht="15.75" customHeight="1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51"/>
    </row>
    <row r="120" spans="1:15" ht="15.75" customHeight="1" x14ac:dyDescent="0.2">
      <c r="A120" s="31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51"/>
    </row>
    <row r="121" spans="1:15" ht="15.75" customHeight="1" x14ac:dyDescent="0.2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51"/>
    </row>
    <row r="122" spans="1:15" ht="15.75" customHeight="1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51"/>
    </row>
    <row r="123" spans="1:15" ht="15.75" customHeight="1" x14ac:dyDescent="0.2">
      <c r="A123" s="31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51"/>
    </row>
    <row r="124" spans="1:15" ht="15.75" customHeight="1" x14ac:dyDescent="0.2">
      <c r="A124" s="3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51"/>
    </row>
    <row r="125" spans="1:15" ht="15.75" customHeight="1" x14ac:dyDescent="0.2">
      <c r="A125" s="31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51"/>
    </row>
    <row r="126" spans="1:15" ht="15.75" customHeight="1" x14ac:dyDescent="0.2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51"/>
    </row>
    <row r="127" spans="1:15" ht="15.75" customHeight="1" x14ac:dyDescent="0.2">
      <c r="A127" s="31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51"/>
    </row>
    <row r="128" spans="1:15" ht="15.75" customHeight="1" x14ac:dyDescent="0.2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51"/>
    </row>
    <row r="129" spans="1:15" ht="15.75" customHeight="1" x14ac:dyDescent="0.2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51"/>
    </row>
    <row r="130" spans="1:15" ht="15.75" customHeight="1" x14ac:dyDescent="0.2">
      <c r="A130" s="31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51"/>
    </row>
    <row r="131" spans="1:15" ht="15.75" customHeight="1" x14ac:dyDescent="0.2">
      <c r="A131" s="31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51"/>
    </row>
    <row r="132" spans="1:15" ht="15.75" customHeight="1" x14ac:dyDescent="0.2">
      <c r="A132" s="31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51"/>
    </row>
    <row r="133" spans="1:15" ht="15.75" customHeight="1" x14ac:dyDescent="0.2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51"/>
    </row>
    <row r="134" spans="1:15" ht="15.75" customHeight="1" x14ac:dyDescent="0.2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51"/>
    </row>
    <row r="135" spans="1:15" ht="15.75" customHeight="1" x14ac:dyDescent="0.2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51"/>
    </row>
    <row r="136" spans="1:15" ht="15.75" customHeight="1" x14ac:dyDescent="0.2">
      <c r="A136" s="31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51"/>
    </row>
    <row r="137" spans="1:15" ht="15.75" customHeight="1" x14ac:dyDescent="0.2">
      <c r="A137" s="31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51"/>
    </row>
    <row r="138" spans="1:15" ht="15.75" customHeight="1" x14ac:dyDescent="0.2">
      <c r="A138" s="31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51"/>
    </row>
    <row r="139" spans="1:15" ht="15.75" customHeight="1" x14ac:dyDescent="0.2">
      <c r="A139" s="31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51"/>
    </row>
    <row r="140" spans="1:15" ht="15.75" customHeight="1" x14ac:dyDescent="0.2">
      <c r="A140" s="31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51"/>
    </row>
    <row r="141" spans="1:15" ht="15.75" customHeight="1" x14ac:dyDescent="0.2">
      <c r="A141" s="31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51"/>
    </row>
    <row r="142" spans="1:15" ht="15.75" customHeight="1" x14ac:dyDescent="0.2">
      <c r="A142" s="31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51"/>
    </row>
    <row r="143" spans="1:15" ht="15.75" customHeight="1" x14ac:dyDescent="0.2">
      <c r="A143" s="31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51"/>
    </row>
    <row r="144" spans="1:15" ht="15.75" customHeight="1" x14ac:dyDescent="0.2">
      <c r="A144" s="31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51"/>
    </row>
    <row r="145" spans="1:15" ht="15.75" customHeight="1" x14ac:dyDescent="0.2">
      <c r="A145" s="31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51"/>
    </row>
    <row r="146" spans="1:15" ht="15.75" customHeight="1" x14ac:dyDescent="0.2">
      <c r="A146" s="31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51"/>
    </row>
    <row r="147" spans="1:15" ht="15.75" customHeight="1" x14ac:dyDescent="0.2">
      <c r="A147" s="31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51"/>
    </row>
    <row r="148" spans="1:15" ht="15.75" customHeight="1" x14ac:dyDescent="0.2">
      <c r="A148" s="31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51"/>
    </row>
    <row r="149" spans="1:15" ht="15.75" customHeight="1" x14ac:dyDescent="0.2">
      <c r="A149" s="31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51"/>
    </row>
    <row r="150" spans="1:15" ht="15.75" customHeight="1" x14ac:dyDescent="0.2">
      <c r="A150" s="31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51"/>
    </row>
    <row r="151" spans="1:15" ht="15.75" customHeight="1" x14ac:dyDescent="0.2">
      <c r="A151" s="31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51"/>
    </row>
    <row r="152" spans="1:15" ht="15.75" customHeight="1" x14ac:dyDescent="0.2">
      <c r="A152" s="31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51"/>
    </row>
    <row r="153" spans="1:15" ht="15.75" customHeight="1" x14ac:dyDescent="0.2">
      <c r="A153" s="31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51"/>
    </row>
    <row r="154" spans="1:15" ht="15.75" customHeight="1" x14ac:dyDescent="0.2">
      <c r="A154" s="31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51"/>
    </row>
    <row r="155" spans="1:15" ht="15.75" customHeight="1" x14ac:dyDescent="0.2">
      <c r="A155" s="31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51"/>
    </row>
    <row r="156" spans="1:15" ht="15.75" customHeight="1" x14ac:dyDescent="0.2">
      <c r="A156" s="31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51"/>
    </row>
    <row r="157" spans="1:15" ht="15.75" customHeight="1" x14ac:dyDescent="0.2">
      <c r="A157" s="31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51"/>
    </row>
    <row r="158" spans="1:15" ht="15.75" customHeight="1" x14ac:dyDescent="0.2">
      <c r="A158" s="31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51"/>
    </row>
    <row r="159" spans="1:15" ht="15.75" customHeight="1" x14ac:dyDescent="0.2">
      <c r="A159" s="31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51"/>
    </row>
    <row r="160" spans="1:15" ht="15.75" customHeight="1" x14ac:dyDescent="0.2">
      <c r="A160" s="31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51"/>
    </row>
    <row r="161" spans="1:15" ht="15.75" customHeight="1" x14ac:dyDescent="0.2">
      <c r="A161" s="31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51"/>
    </row>
    <row r="162" spans="1:15" ht="15.75" customHeight="1" x14ac:dyDescent="0.2">
      <c r="A162" s="31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51"/>
    </row>
    <row r="163" spans="1:15" ht="15.75" customHeight="1" x14ac:dyDescent="0.2">
      <c r="A163" s="31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51"/>
    </row>
    <row r="164" spans="1:15" ht="15.75" customHeight="1" x14ac:dyDescent="0.2">
      <c r="A164" s="31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51"/>
    </row>
    <row r="165" spans="1:15" ht="15.75" customHeight="1" x14ac:dyDescent="0.2">
      <c r="A165" s="31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51"/>
    </row>
    <row r="166" spans="1:15" ht="15.75" customHeight="1" x14ac:dyDescent="0.2">
      <c r="A166" s="31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51"/>
    </row>
    <row r="167" spans="1:15" ht="15.75" customHeight="1" x14ac:dyDescent="0.2">
      <c r="A167" s="31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51"/>
    </row>
    <row r="168" spans="1:15" ht="15.75" customHeight="1" x14ac:dyDescent="0.2">
      <c r="A168" s="31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51"/>
    </row>
    <row r="169" spans="1:15" ht="15.75" customHeight="1" x14ac:dyDescent="0.2">
      <c r="A169" s="31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51"/>
    </row>
    <row r="170" spans="1:15" ht="15.75" customHeight="1" x14ac:dyDescent="0.2">
      <c r="A170" s="31"/>
      <c r="B170" s="3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51"/>
    </row>
    <row r="171" spans="1:15" ht="15.75" customHeight="1" x14ac:dyDescent="0.2">
      <c r="A171" s="31"/>
      <c r="B171" s="31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51"/>
    </row>
    <row r="172" spans="1:15" ht="15.75" customHeight="1" x14ac:dyDescent="0.2">
      <c r="A172" s="3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51"/>
    </row>
    <row r="173" spans="1:15" ht="15.75" customHeight="1" x14ac:dyDescent="0.2">
      <c r="A173" s="31"/>
      <c r="B173" s="3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51"/>
    </row>
    <row r="174" spans="1:15" ht="15.75" customHeight="1" x14ac:dyDescent="0.2">
      <c r="A174" s="31"/>
      <c r="B174" s="3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51"/>
    </row>
    <row r="175" spans="1:15" ht="15.75" customHeight="1" x14ac:dyDescent="0.2">
      <c r="A175" s="31"/>
      <c r="B175" s="3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51"/>
    </row>
    <row r="176" spans="1:15" ht="15.75" customHeight="1" x14ac:dyDescent="0.2">
      <c r="A176" s="31"/>
      <c r="B176" s="3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51"/>
    </row>
    <row r="177" spans="1:15" ht="15.75" customHeight="1" x14ac:dyDescent="0.2">
      <c r="A177" s="31"/>
      <c r="B177" s="3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51"/>
    </row>
    <row r="178" spans="1:15" ht="15.75" customHeight="1" x14ac:dyDescent="0.2">
      <c r="A178" s="31"/>
      <c r="B178" s="3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51"/>
    </row>
    <row r="179" spans="1:15" ht="15.75" customHeight="1" x14ac:dyDescent="0.2">
      <c r="A179" s="31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51"/>
    </row>
    <row r="180" spans="1:15" ht="15.75" customHeight="1" x14ac:dyDescent="0.2">
      <c r="A180" s="31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51"/>
    </row>
    <row r="181" spans="1:15" ht="15.75" customHeight="1" x14ac:dyDescent="0.2">
      <c r="A181" s="31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51"/>
    </row>
    <row r="182" spans="1:15" ht="15.75" customHeight="1" x14ac:dyDescent="0.2">
      <c r="A182" s="31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51"/>
    </row>
    <row r="183" spans="1:15" ht="15.75" customHeight="1" x14ac:dyDescent="0.2">
      <c r="A183" s="31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51"/>
    </row>
    <row r="184" spans="1:15" ht="15.75" customHeight="1" x14ac:dyDescent="0.2">
      <c r="A184" s="31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51"/>
    </row>
    <row r="185" spans="1:15" ht="15.75" customHeight="1" x14ac:dyDescent="0.2">
      <c r="A185" s="3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51"/>
    </row>
    <row r="186" spans="1:15" ht="15.75" customHeight="1" x14ac:dyDescent="0.2">
      <c r="A186" s="31"/>
      <c r="B186" s="31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51"/>
    </row>
    <row r="187" spans="1:15" ht="15.75" customHeight="1" x14ac:dyDescent="0.2">
      <c r="A187" s="31"/>
      <c r="B187" s="3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51"/>
    </row>
    <row r="188" spans="1:15" ht="15.75" customHeight="1" x14ac:dyDescent="0.2">
      <c r="A188" s="31"/>
      <c r="B188" s="31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51"/>
    </row>
    <row r="189" spans="1:15" ht="15.75" customHeight="1" x14ac:dyDescent="0.2">
      <c r="A189" s="31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51"/>
    </row>
    <row r="190" spans="1:15" ht="15.75" customHeight="1" x14ac:dyDescent="0.2">
      <c r="A190" s="31"/>
      <c r="B190" s="31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51"/>
    </row>
    <row r="191" spans="1:15" ht="15.75" customHeight="1" x14ac:dyDescent="0.2">
      <c r="A191" s="31"/>
      <c r="B191" s="31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51"/>
    </row>
    <row r="192" spans="1:15" ht="15.75" customHeight="1" x14ac:dyDescent="0.2">
      <c r="A192" s="31"/>
      <c r="B192" s="31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51"/>
    </row>
    <row r="193" spans="1:15" ht="15.75" customHeight="1" x14ac:dyDescent="0.2">
      <c r="A193" s="31"/>
      <c r="B193" s="31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51"/>
    </row>
    <row r="194" spans="1:15" ht="15.75" customHeight="1" x14ac:dyDescent="0.2">
      <c r="A194" s="31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51"/>
    </row>
    <row r="195" spans="1:15" ht="15.75" customHeight="1" x14ac:dyDescent="0.2">
      <c r="A195" s="31"/>
      <c r="B195" s="31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51"/>
    </row>
    <row r="196" spans="1:15" ht="15.75" customHeight="1" x14ac:dyDescent="0.2">
      <c r="A196" s="31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51"/>
    </row>
    <row r="197" spans="1:15" ht="15.75" customHeight="1" x14ac:dyDescent="0.2">
      <c r="A197" s="31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51"/>
    </row>
    <row r="198" spans="1:15" ht="15.75" customHeight="1" x14ac:dyDescent="0.2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51"/>
    </row>
    <row r="199" spans="1:15" ht="15.75" customHeight="1" x14ac:dyDescent="0.2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51"/>
    </row>
    <row r="200" spans="1:15" ht="15.75" customHeight="1" x14ac:dyDescent="0.2">
      <c r="A200" s="31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51"/>
    </row>
    <row r="201" spans="1:15" ht="15.75" customHeight="1" x14ac:dyDescent="0.2">
      <c r="A201" s="31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51"/>
    </row>
    <row r="202" spans="1:15" ht="15.75" customHeight="1" x14ac:dyDescent="0.2">
      <c r="A202" s="31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51"/>
    </row>
    <row r="203" spans="1:15" ht="15.75" customHeight="1" x14ac:dyDescent="0.2">
      <c r="A203" s="31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51"/>
    </row>
    <row r="204" spans="1:15" ht="15.75" customHeight="1" x14ac:dyDescent="0.2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51"/>
    </row>
    <row r="205" spans="1:15" ht="15.75" customHeight="1" x14ac:dyDescent="0.2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51"/>
    </row>
    <row r="206" spans="1:15" ht="15.75" customHeight="1" x14ac:dyDescent="0.2">
      <c r="A206" s="31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51"/>
    </row>
    <row r="207" spans="1:15" ht="15.75" customHeight="1" x14ac:dyDescent="0.2">
      <c r="A207" s="31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51"/>
    </row>
    <row r="208" spans="1:15" ht="15.75" customHeight="1" x14ac:dyDescent="0.2">
      <c r="A208" s="31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51"/>
    </row>
    <row r="209" spans="1:15" ht="15.75" customHeight="1" x14ac:dyDescent="0.2">
      <c r="A209" s="31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51"/>
    </row>
    <row r="210" spans="1:15" ht="15.75" customHeight="1" x14ac:dyDescent="0.2">
      <c r="A210" s="31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51"/>
    </row>
    <row r="211" spans="1:15" ht="15.75" customHeight="1" x14ac:dyDescent="0.2">
      <c r="A211" s="3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51"/>
    </row>
    <row r="212" spans="1:15" ht="15.75" customHeight="1" x14ac:dyDescent="0.2">
      <c r="A212" s="31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51"/>
    </row>
    <row r="213" spans="1:15" ht="15.75" customHeight="1" x14ac:dyDescent="0.2">
      <c r="A213" s="31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51"/>
    </row>
    <row r="214" spans="1:15" ht="15.75" customHeight="1" x14ac:dyDescent="0.2">
      <c r="A214" s="31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51"/>
    </row>
    <row r="215" spans="1:15" ht="15.75" customHeight="1" x14ac:dyDescent="0.2">
      <c r="A215" s="31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51"/>
    </row>
    <row r="216" spans="1:15" ht="15.75" customHeight="1" x14ac:dyDescent="0.2">
      <c r="A216" s="31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51"/>
    </row>
    <row r="217" spans="1:15" ht="15.75" customHeight="1" x14ac:dyDescent="0.2">
      <c r="A217" s="31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51"/>
    </row>
    <row r="218" spans="1:15" ht="15.75" customHeight="1" x14ac:dyDescent="0.2">
      <c r="A218" s="31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51"/>
    </row>
    <row r="219" spans="1:15" ht="15.75" customHeight="1" x14ac:dyDescent="0.2">
      <c r="A219" s="31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51"/>
    </row>
    <row r="220" spans="1:15" ht="15.75" customHeight="1" x14ac:dyDescent="0.2">
      <c r="A220" s="31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51"/>
    </row>
    <row r="221" spans="1:15" ht="15.75" customHeight="1" x14ac:dyDescent="0.2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51"/>
    </row>
    <row r="222" spans="1:15" ht="15.75" customHeight="1" x14ac:dyDescent="0.2">
      <c r="A222" s="31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51"/>
    </row>
    <row r="223" spans="1:15" ht="15.75" customHeight="1" x14ac:dyDescent="0.2">
      <c r="A223" s="31"/>
      <c r="B223" s="31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51"/>
    </row>
    <row r="224" spans="1:15" ht="15.75" customHeight="1" x14ac:dyDescent="0.2">
      <c r="A224" s="3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51"/>
    </row>
    <row r="225" spans="1:15" ht="15.75" customHeight="1" x14ac:dyDescent="0.2">
      <c r="A225" s="31"/>
      <c r="B225" s="31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51"/>
    </row>
    <row r="226" spans="1:15" ht="15.75" customHeight="1" x14ac:dyDescent="0.2">
      <c r="A226" s="31"/>
      <c r="B226" s="31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51"/>
    </row>
    <row r="227" spans="1:15" ht="15.75" customHeight="1" x14ac:dyDescent="0.2">
      <c r="A227" s="31"/>
      <c r="B227" s="31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51"/>
    </row>
    <row r="228" spans="1:15" ht="15.75" customHeight="1" x14ac:dyDescent="0.2">
      <c r="A228" s="31"/>
      <c r="B228" s="31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51"/>
    </row>
    <row r="229" spans="1:15" ht="15.75" customHeight="1" x14ac:dyDescent="0.2">
      <c r="A229" s="31"/>
      <c r="B229" s="31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51"/>
    </row>
    <row r="230" spans="1:15" ht="15.75" customHeight="1" x14ac:dyDescent="0.2">
      <c r="A230" s="31"/>
      <c r="B230" s="31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51"/>
    </row>
    <row r="231" spans="1:15" ht="15.75" customHeight="1" x14ac:dyDescent="0.2">
      <c r="A231" s="31"/>
      <c r="B231" s="31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51"/>
    </row>
    <row r="232" spans="1:15" ht="15.75" customHeight="1" x14ac:dyDescent="0.2">
      <c r="A232" s="31"/>
      <c r="B232" s="31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51"/>
    </row>
    <row r="233" spans="1:15" ht="15.75" customHeight="1" x14ac:dyDescent="0.2">
      <c r="A233" s="31"/>
      <c r="B233" s="31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51"/>
    </row>
    <row r="234" spans="1:15" ht="15.75" customHeight="1" x14ac:dyDescent="0.2">
      <c r="A234" s="31"/>
      <c r="B234" s="31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51"/>
    </row>
    <row r="235" spans="1:15" ht="15.75" customHeight="1" x14ac:dyDescent="0.2">
      <c r="A235" s="31"/>
      <c r="B235" s="31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51"/>
    </row>
    <row r="236" spans="1:15" ht="15.75" customHeight="1" x14ac:dyDescent="0.2">
      <c r="A236" s="31"/>
      <c r="B236" s="31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51"/>
    </row>
    <row r="237" spans="1:15" ht="15.75" customHeight="1" x14ac:dyDescent="0.2">
      <c r="A237" s="3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51"/>
    </row>
    <row r="238" spans="1:15" ht="15.75" customHeight="1" x14ac:dyDescent="0.2">
      <c r="A238" s="31"/>
      <c r="B238" s="3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51"/>
    </row>
    <row r="239" spans="1:15" ht="15.75" customHeight="1" x14ac:dyDescent="0.2">
      <c r="A239" s="31"/>
      <c r="B239" s="31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51"/>
    </row>
    <row r="240" spans="1:15" ht="15.75" customHeight="1" x14ac:dyDescent="0.2">
      <c r="A240" s="31"/>
      <c r="B240" s="31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51"/>
    </row>
    <row r="241" spans="1:15" ht="15.75" customHeight="1" x14ac:dyDescent="0.2">
      <c r="A241" s="31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51"/>
    </row>
    <row r="242" spans="1:15" ht="15.75" customHeight="1" x14ac:dyDescent="0.2">
      <c r="A242" s="31"/>
      <c r="B242" s="3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51"/>
    </row>
    <row r="243" spans="1:1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</sheetData>
  <mergeCells count="17">
    <mergeCell ref="A11:A14"/>
    <mergeCell ref="A15:B15"/>
    <mergeCell ref="A36:B36"/>
    <mergeCell ref="A41:J41"/>
    <mergeCell ref="A42:J42"/>
    <mergeCell ref="A16:A19"/>
    <mergeCell ref="A20:B20"/>
    <mergeCell ref="A21:A24"/>
    <mergeCell ref="A25:B25"/>
    <mergeCell ref="A26:A29"/>
    <mergeCell ref="A30:B30"/>
    <mergeCell ref="A34:N34"/>
    <mergeCell ref="A1:N1"/>
    <mergeCell ref="A2:N2"/>
    <mergeCell ref="A3:N3"/>
    <mergeCell ref="A6:A9"/>
    <mergeCell ref="A10:B1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03"/>
  <sheetViews>
    <sheetView showGridLines="0" topLeftCell="A9" workbookViewId="0">
      <selection activeCell="J12" sqref="J12"/>
    </sheetView>
  </sheetViews>
  <sheetFormatPr defaultColWidth="12.5703125" defaultRowHeight="15" customHeight="1" x14ac:dyDescent="0.2"/>
  <cols>
    <col min="1" max="1" width="19.5703125" customWidth="1"/>
    <col min="2" max="2" width="10.7109375" customWidth="1"/>
    <col min="3" max="4" width="11.28515625" customWidth="1"/>
    <col min="5" max="7" width="12.140625" customWidth="1"/>
    <col min="8" max="8" width="11.28515625" customWidth="1"/>
    <col min="9" max="9" width="10.7109375" customWidth="1"/>
    <col min="10" max="10" width="18.85546875" customWidth="1"/>
  </cols>
  <sheetData>
    <row r="1" spans="1:10" ht="15" customHeight="1" x14ac:dyDescent="0.2">
      <c r="A1" s="356" t="s">
        <v>41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5" customHeight="1" x14ac:dyDescent="0.2">
      <c r="A2" s="356" t="s">
        <v>42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" customHeight="1" x14ac:dyDescent="0.2">
      <c r="A3" s="356" t="s">
        <v>3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2.5" customHeight="1" x14ac:dyDescent="0.2">
      <c r="A5" s="377" t="s">
        <v>43</v>
      </c>
      <c r="B5" s="379">
        <v>2022</v>
      </c>
      <c r="C5" s="389"/>
      <c r="D5" s="389"/>
      <c r="E5" s="389"/>
      <c r="F5" s="389"/>
      <c r="G5" s="379">
        <v>2023</v>
      </c>
      <c r="H5" s="380"/>
      <c r="I5" s="381" t="s">
        <v>44</v>
      </c>
      <c r="J5" s="383" t="s">
        <v>45</v>
      </c>
    </row>
    <row r="6" spans="1:10" ht="22.5" customHeight="1" x14ac:dyDescent="0.2">
      <c r="A6" s="378"/>
      <c r="B6" s="59" t="s">
        <v>18</v>
      </c>
      <c r="C6" s="59" t="s">
        <v>19</v>
      </c>
      <c r="D6" s="59" t="s">
        <v>20</v>
      </c>
      <c r="E6" s="59" t="s">
        <v>21</v>
      </c>
      <c r="F6" s="60" t="s">
        <v>17</v>
      </c>
      <c r="G6" s="59" t="s">
        <v>46</v>
      </c>
      <c r="H6" s="59" t="s">
        <v>19</v>
      </c>
      <c r="I6" s="382"/>
      <c r="J6" s="384"/>
    </row>
    <row r="7" spans="1:10" ht="15" customHeight="1" x14ac:dyDescent="0.2">
      <c r="A7" s="2"/>
      <c r="B7" s="61"/>
      <c r="C7" s="61"/>
      <c r="D7" s="61"/>
      <c r="E7" s="61"/>
      <c r="F7" s="61"/>
      <c r="G7" s="61"/>
      <c r="H7" s="61"/>
      <c r="I7" s="62"/>
      <c r="J7" s="63"/>
    </row>
    <row r="8" spans="1:10" ht="15" customHeight="1" x14ac:dyDescent="0.2">
      <c r="A8" s="3" t="s">
        <v>6</v>
      </c>
      <c r="B8" s="39">
        <v>0</v>
      </c>
      <c r="C8" s="39">
        <v>0</v>
      </c>
      <c r="D8" s="39">
        <v>0</v>
      </c>
      <c r="E8" s="39">
        <v>150</v>
      </c>
      <c r="F8" s="43">
        <v>150</v>
      </c>
      <c r="G8" s="64">
        <v>0</v>
      </c>
      <c r="H8" s="39">
        <v>0</v>
      </c>
      <c r="I8" s="65">
        <v>0</v>
      </c>
      <c r="J8" s="66" t="s">
        <v>0</v>
      </c>
    </row>
    <row r="9" spans="1:10" ht="15" customHeight="1" x14ac:dyDescent="0.2">
      <c r="A9" s="3" t="s">
        <v>7</v>
      </c>
      <c r="B9" s="39">
        <v>4326.9498256999996</v>
      </c>
      <c r="C9" s="39">
        <v>3562.8574442807148</v>
      </c>
      <c r="D9" s="39">
        <v>2158.4010898306242</v>
      </c>
      <c r="E9" s="39">
        <v>128130.28843102219</v>
      </c>
      <c r="F9" s="43">
        <v>138178.49679083354</v>
      </c>
      <c r="G9" s="64">
        <v>400855.14577649347</v>
      </c>
      <c r="H9" s="39">
        <v>22328.60982731363</v>
      </c>
      <c r="I9" s="65">
        <v>37.786073265422722</v>
      </c>
      <c r="J9" s="66">
        <v>526.70511454665927</v>
      </c>
    </row>
    <row r="10" spans="1:10" ht="15" customHeight="1" x14ac:dyDescent="0.2">
      <c r="A10" s="3" t="s">
        <v>8</v>
      </c>
      <c r="B10" s="39">
        <v>0</v>
      </c>
      <c r="C10" s="39">
        <v>291.45378205000003</v>
      </c>
      <c r="D10" s="39">
        <v>0</v>
      </c>
      <c r="E10" s="39">
        <v>30.221952399999999</v>
      </c>
      <c r="F10" s="43">
        <v>321.67573445000005</v>
      </c>
      <c r="G10" s="39">
        <v>0</v>
      </c>
      <c r="H10" s="39">
        <v>358.96859577600003</v>
      </c>
      <c r="I10" s="65">
        <v>0.60747237579410673</v>
      </c>
      <c r="J10" s="66">
        <v>23.164843925208544</v>
      </c>
    </row>
    <row r="11" spans="1:10" ht="15" customHeight="1" x14ac:dyDescent="0.2">
      <c r="A11" s="67" t="s">
        <v>9</v>
      </c>
      <c r="B11" s="39">
        <v>71.379499776334413</v>
      </c>
      <c r="C11" s="39">
        <v>96.00184813620001</v>
      </c>
      <c r="D11" s="39">
        <v>1364.1948750617451</v>
      </c>
      <c r="E11" s="39">
        <v>142.42267731204001</v>
      </c>
      <c r="F11" s="43">
        <v>1673.9989002863194</v>
      </c>
      <c r="G11" s="64">
        <v>161.22525660000005</v>
      </c>
      <c r="H11" s="39">
        <v>194.47281917550001</v>
      </c>
      <c r="I11" s="65">
        <v>0.32910083746054847</v>
      </c>
      <c r="J11" s="66">
        <v>102.57195351030846</v>
      </c>
    </row>
    <row r="12" spans="1:10" ht="15" customHeight="1" x14ac:dyDescent="0.2">
      <c r="A12" s="3" t="s">
        <v>10</v>
      </c>
      <c r="B12" s="39">
        <v>0</v>
      </c>
      <c r="C12" s="39">
        <v>0</v>
      </c>
      <c r="D12" s="39">
        <v>0</v>
      </c>
      <c r="E12" s="39">
        <v>0</v>
      </c>
      <c r="F12" s="43">
        <v>0</v>
      </c>
      <c r="G12" s="64">
        <v>0</v>
      </c>
      <c r="H12" s="39">
        <v>0</v>
      </c>
      <c r="I12" s="65">
        <v>0</v>
      </c>
      <c r="J12" s="66" t="s">
        <v>0</v>
      </c>
    </row>
    <row r="13" spans="1:10" ht="15" customHeight="1" x14ac:dyDescent="0.2">
      <c r="A13" s="3" t="s">
        <v>11</v>
      </c>
      <c r="B13" s="39">
        <v>0</v>
      </c>
      <c r="C13" s="39">
        <v>0</v>
      </c>
      <c r="D13" s="39">
        <v>0</v>
      </c>
      <c r="E13" s="39">
        <v>2.3650000000000004E-2</v>
      </c>
      <c r="F13" s="43">
        <v>2.3650000000000004E-2</v>
      </c>
      <c r="G13" s="64">
        <v>0</v>
      </c>
      <c r="H13" s="39">
        <v>16.441172999999999</v>
      </c>
      <c r="I13" s="65">
        <v>2.7822930865473973E-2</v>
      </c>
      <c r="J13" s="66" t="s">
        <v>0</v>
      </c>
    </row>
    <row r="14" spans="1:10" ht="15" customHeight="1" x14ac:dyDescent="0.2">
      <c r="A14" s="67" t="s">
        <v>12</v>
      </c>
      <c r="B14" s="39">
        <v>4473.4590383031009</v>
      </c>
      <c r="C14" s="39">
        <v>9322.4037933567743</v>
      </c>
      <c r="D14" s="39">
        <v>9248.1584533999339</v>
      </c>
      <c r="E14" s="39">
        <v>41464.266986386305</v>
      </c>
      <c r="F14" s="43">
        <v>64508.288271446116</v>
      </c>
      <c r="G14" s="64">
        <v>4592.7154208575139</v>
      </c>
      <c r="H14" s="39">
        <v>35752.664560715311</v>
      </c>
      <c r="I14" s="65">
        <v>60.503220441100126</v>
      </c>
      <c r="J14" s="66">
        <v>283.51336579298322</v>
      </c>
    </row>
    <row r="15" spans="1:10" ht="15" customHeight="1" x14ac:dyDescent="0.2">
      <c r="A15" s="67" t="s">
        <v>13</v>
      </c>
      <c r="B15" s="39">
        <v>0</v>
      </c>
      <c r="C15" s="39">
        <v>0</v>
      </c>
      <c r="D15" s="39">
        <v>0</v>
      </c>
      <c r="E15" s="39">
        <v>0</v>
      </c>
      <c r="F15" s="43">
        <v>0</v>
      </c>
      <c r="G15" s="64">
        <v>0</v>
      </c>
      <c r="H15" s="39">
        <v>0</v>
      </c>
      <c r="I15" s="65">
        <v>0</v>
      </c>
      <c r="J15" s="66" t="s">
        <v>0</v>
      </c>
    </row>
    <row r="16" spans="1:10" ht="15" customHeight="1" x14ac:dyDescent="0.2">
      <c r="A16" s="3" t="s">
        <v>14</v>
      </c>
      <c r="B16" s="39">
        <v>108.83279999999999</v>
      </c>
      <c r="C16" s="39">
        <v>32982.809688215675</v>
      </c>
      <c r="D16" s="39">
        <v>276.13281087199999</v>
      </c>
      <c r="E16" s="39">
        <v>3691.2280000000001</v>
      </c>
      <c r="F16" s="43">
        <v>37059.003299087672</v>
      </c>
      <c r="G16" s="64">
        <v>2586.8786999999998</v>
      </c>
      <c r="H16" s="39">
        <v>441.01084593000002</v>
      </c>
      <c r="I16" s="65">
        <v>0.74631014935701878</v>
      </c>
      <c r="J16" s="68">
        <v>-98.662906980639775</v>
      </c>
    </row>
    <row r="17" spans="1:10" ht="15" customHeight="1" x14ac:dyDescent="0.2">
      <c r="A17" s="3" t="s">
        <v>15</v>
      </c>
      <c r="B17" s="39">
        <v>0</v>
      </c>
      <c r="C17" s="39">
        <v>0</v>
      </c>
      <c r="D17" s="39">
        <v>0</v>
      </c>
      <c r="E17" s="39">
        <v>0</v>
      </c>
      <c r="F17" s="43">
        <v>0</v>
      </c>
      <c r="G17" s="64">
        <v>0</v>
      </c>
      <c r="H17" s="39">
        <v>0</v>
      </c>
      <c r="I17" s="65">
        <v>0</v>
      </c>
      <c r="J17" s="66" t="s">
        <v>0</v>
      </c>
    </row>
    <row r="18" spans="1:10" ht="15" customHeight="1" x14ac:dyDescent="0.2">
      <c r="A18" s="69" t="s">
        <v>16</v>
      </c>
      <c r="B18" s="70">
        <v>0</v>
      </c>
      <c r="C18" s="70">
        <v>0</v>
      </c>
      <c r="D18" s="70">
        <v>0</v>
      </c>
      <c r="E18" s="70">
        <v>0</v>
      </c>
      <c r="F18" s="43">
        <v>0</v>
      </c>
      <c r="G18" s="71">
        <v>0</v>
      </c>
      <c r="H18" s="70">
        <v>0</v>
      </c>
      <c r="I18" s="72">
        <v>0</v>
      </c>
      <c r="J18" s="66" t="s">
        <v>0</v>
      </c>
    </row>
    <row r="19" spans="1:10" ht="15" customHeight="1" x14ac:dyDescent="0.2">
      <c r="A19" s="73" t="s">
        <v>17</v>
      </c>
      <c r="B19" s="74">
        <v>8980.6211637794349</v>
      </c>
      <c r="C19" s="74">
        <v>46255.52655603936</v>
      </c>
      <c r="D19" s="74">
        <v>13046.887229164304</v>
      </c>
      <c r="E19" s="74">
        <v>173608.45169712053</v>
      </c>
      <c r="F19" s="75">
        <v>241891.48664610364</v>
      </c>
      <c r="G19" s="74">
        <v>408195.96515395102</v>
      </c>
      <c r="H19" s="74">
        <v>59092.167821910443</v>
      </c>
      <c r="I19" s="76">
        <v>100</v>
      </c>
      <c r="J19" s="77">
        <v>27.751583911425737</v>
      </c>
    </row>
    <row r="20" spans="1:10" ht="15" customHeight="1" x14ac:dyDescent="0.2">
      <c r="A20" s="362" t="s">
        <v>22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spans="1:10" ht="15" customHeight="1" x14ac:dyDescent="0.2">
      <c r="A21" s="78" t="s">
        <v>47</v>
      </c>
      <c r="B21" s="79"/>
      <c r="C21" s="79"/>
      <c r="D21" s="80"/>
      <c r="E21" s="80"/>
      <c r="F21" s="80"/>
      <c r="G21" s="79"/>
      <c r="H21" s="79"/>
      <c r="I21" s="81"/>
      <c r="J21" s="81"/>
    </row>
    <row r="22" spans="1:10" ht="15" customHeight="1" x14ac:dyDescent="0.2">
      <c r="B22" s="79"/>
      <c r="C22" s="79"/>
      <c r="D22" s="80"/>
      <c r="E22" s="80"/>
      <c r="F22" s="80"/>
      <c r="G22" s="79"/>
      <c r="H22" s="79"/>
      <c r="I22" s="81"/>
      <c r="J22" s="81"/>
    </row>
    <row r="23" spans="1:10" ht="15" customHeight="1" x14ac:dyDescent="0.2">
      <c r="A23" s="356" t="s">
        <v>48</v>
      </c>
      <c r="B23" s="357"/>
      <c r="C23" s="357"/>
      <c r="D23" s="357"/>
      <c r="E23" s="357"/>
      <c r="F23" s="357"/>
      <c r="G23" s="357"/>
      <c r="H23" s="357"/>
      <c r="I23" s="357"/>
      <c r="J23" s="357"/>
    </row>
    <row r="24" spans="1:10" ht="15" customHeight="1" x14ac:dyDescent="0.2">
      <c r="A24" s="356" t="s">
        <v>42</v>
      </c>
      <c r="B24" s="357"/>
      <c r="C24" s="357"/>
      <c r="D24" s="357"/>
      <c r="E24" s="357"/>
      <c r="F24" s="357"/>
      <c r="G24" s="357"/>
      <c r="H24" s="357"/>
      <c r="I24" s="357"/>
      <c r="J24" s="357"/>
    </row>
    <row r="25" spans="1:10" ht="15" customHeight="1" x14ac:dyDescent="0.2">
      <c r="A25" s="356" t="s">
        <v>3</v>
      </c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0" ht="15" customHeight="1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22.5" customHeight="1" x14ac:dyDescent="0.2">
      <c r="A27" s="390" t="s">
        <v>49</v>
      </c>
      <c r="B27" s="385">
        <v>2022</v>
      </c>
      <c r="C27" s="388"/>
      <c r="D27" s="388"/>
      <c r="E27" s="388"/>
      <c r="F27" s="386"/>
      <c r="G27" s="385">
        <v>2023</v>
      </c>
      <c r="H27" s="386"/>
      <c r="I27" s="387" t="s">
        <v>44</v>
      </c>
      <c r="J27" s="383" t="s">
        <v>45</v>
      </c>
    </row>
    <row r="28" spans="1:10" ht="22.5" customHeight="1" x14ac:dyDescent="0.2">
      <c r="A28" s="378"/>
      <c r="B28" s="59" t="s">
        <v>18</v>
      </c>
      <c r="C28" s="59" t="s">
        <v>19</v>
      </c>
      <c r="D28" s="59" t="s">
        <v>20</v>
      </c>
      <c r="E28" s="59" t="s">
        <v>21</v>
      </c>
      <c r="F28" s="59" t="s">
        <v>17</v>
      </c>
      <c r="G28" s="59" t="s">
        <v>50</v>
      </c>
      <c r="H28" s="59" t="s">
        <v>19</v>
      </c>
      <c r="I28" s="384"/>
      <c r="J28" s="384"/>
    </row>
    <row r="29" spans="1:10" ht="15" customHeight="1" x14ac:dyDescent="0.2">
      <c r="A29" s="2"/>
      <c r="B29" s="61"/>
      <c r="C29" s="61"/>
      <c r="D29" s="61"/>
      <c r="E29" s="61"/>
      <c r="F29" s="61"/>
      <c r="G29" s="61"/>
      <c r="H29" s="61"/>
      <c r="I29" s="62"/>
      <c r="J29" s="63"/>
    </row>
    <row r="30" spans="1:10" ht="15" customHeight="1" x14ac:dyDescent="0.2">
      <c r="A30" s="83" t="s">
        <v>51</v>
      </c>
      <c r="B30" s="84">
        <v>220.44784924039999</v>
      </c>
      <c r="C30" s="84">
        <v>285.6343662255</v>
      </c>
      <c r="D30" s="84">
        <v>120.30781842237501</v>
      </c>
      <c r="E30" s="84">
        <v>96.249869700000005</v>
      </c>
      <c r="F30" s="85">
        <v>722.63990358827493</v>
      </c>
      <c r="G30" s="86">
        <v>449.85362490000011</v>
      </c>
      <c r="H30" s="86">
        <v>116.040006895</v>
      </c>
      <c r="I30" s="65">
        <v>0.19637121326250315</v>
      </c>
      <c r="J30" s="68">
        <v>-59.374633932042407</v>
      </c>
    </row>
    <row r="31" spans="1:10" ht="15" customHeight="1" x14ac:dyDescent="0.2">
      <c r="A31" s="83" t="s">
        <v>52</v>
      </c>
      <c r="B31" s="84">
        <v>220.37825000000001</v>
      </c>
      <c r="C31" s="84">
        <v>332.71851526479998</v>
      </c>
      <c r="D31" s="84">
        <v>524.11700000000008</v>
      </c>
      <c r="E31" s="84">
        <v>2138.4470185492</v>
      </c>
      <c r="F31" s="85">
        <v>3215.6607838139998</v>
      </c>
      <c r="G31" s="86">
        <v>15.809521</v>
      </c>
      <c r="H31" s="86">
        <v>200.54169400000001</v>
      </c>
      <c r="I31" s="65">
        <v>0.33937102223831822</v>
      </c>
      <c r="J31" s="68">
        <v>-39.726319756988779</v>
      </c>
    </row>
    <row r="32" spans="1:10" ht="15" customHeight="1" x14ac:dyDescent="0.2">
      <c r="A32" s="83" t="s">
        <v>53</v>
      </c>
      <c r="B32" s="84">
        <v>5.3067000000000002</v>
      </c>
      <c r="C32" s="84">
        <v>16.064183428937575</v>
      </c>
      <c r="D32" s="84">
        <v>19.686000042164</v>
      </c>
      <c r="E32" s="84">
        <v>14.0205</v>
      </c>
      <c r="F32" s="85">
        <v>55.07738347110157</v>
      </c>
      <c r="G32" s="86">
        <v>18.237559682545005</v>
      </c>
      <c r="H32" s="86">
        <v>2.83</v>
      </c>
      <c r="I32" s="65">
        <v>4.7891287531182441E-3</v>
      </c>
      <c r="J32" s="68">
        <v>-82.38316928763328</v>
      </c>
    </row>
    <row r="33" spans="1:10" ht="15" customHeight="1" x14ac:dyDescent="0.2">
      <c r="A33" s="83" t="s">
        <v>54</v>
      </c>
      <c r="B33" s="84">
        <v>0</v>
      </c>
      <c r="C33" s="84">
        <v>223.53378205000001</v>
      </c>
      <c r="D33" s="84">
        <v>2.3946493294980002</v>
      </c>
      <c r="E33" s="84">
        <v>21.191261654000002</v>
      </c>
      <c r="F33" s="85">
        <v>247.11969303349804</v>
      </c>
      <c r="G33" s="86">
        <v>0</v>
      </c>
      <c r="H33" s="86">
        <v>11633.023999999999</v>
      </c>
      <c r="I33" s="65">
        <v>19.686236651630605</v>
      </c>
      <c r="J33" s="66" t="s">
        <v>55</v>
      </c>
    </row>
    <row r="34" spans="1:10" ht="15" customHeight="1" x14ac:dyDescent="0.2">
      <c r="A34" s="87" t="s">
        <v>56</v>
      </c>
      <c r="B34" s="84">
        <v>182.53150870960002</v>
      </c>
      <c r="C34" s="84">
        <v>410.52288612799998</v>
      </c>
      <c r="D34" s="84">
        <v>579.56557286844804</v>
      </c>
      <c r="E34" s="84">
        <v>253.76640964000001</v>
      </c>
      <c r="F34" s="85">
        <v>1426.386377346048</v>
      </c>
      <c r="G34" s="86">
        <v>291.78283872679998</v>
      </c>
      <c r="H34" s="86">
        <v>223.67274621963992</v>
      </c>
      <c r="I34" s="65">
        <v>0.37851504601038782</v>
      </c>
      <c r="J34" s="68">
        <v>-45.515157917432326</v>
      </c>
    </row>
    <row r="35" spans="1:10" ht="15" customHeight="1" x14ac:dyDescent="0.2">
      <c r="A35" s="83" t="s">
        <v>57</v>
      </c>
      <c r="B35" s="84">
        <v>4</v>
      </c>
      <c r="C35" s="84">
        <v>4.1987400000000001E-2</v>
      </c>
      <c r="D35" s="84">
        <v>0</v>
      </c>
      <c r="E35" s="84">
        <v>0</v>
      </c>
      <c r="F35" s="85">
        <v>4.0419874</v>
      </c>
      <c r="G35" s="86">
        <v>0</v>
      </c>
      <c r="H35" s="86">
        <v>0</v>
      </c>
      <c r="I35" s="65">
        <v>0</v>
      </c>
      <c r="J35" s="68">
        <v>-100</v>
      </c>
    </row>
    <row r="36" spans="1:10" ht="15" customHeight="1" x14ac:dyDescent="0.2">
      <c r="A36" s="83" t="s">
        <v>58</v>
      </c>
      <c r="B36" s="84">
        <v>0</v>
      </c>
      <c r="C36" s="84">
        <v>0.13828242499999999</v>
      </c>
      <c r="D36" s="84">
        <v>0.42688799999999999</v>
      </c>
      <c r="E36" s="84">
        <v>2.6442406000000002E-2</v>
      </c>
      <c r="F36" s="85">
        <v>0.59161283100000006</v>
      </c>
      <c r="G36" s="86">
        <v>44</v>
      </c>
      <c r="H36" s="86">
        <v>2051.7981329032887</v>
      </c>
      <c r="I36" s="65">
        <v>3.472199799958116</v>
      </c>
      <c r="J36" s="66" t="s">
        <v>55</v>
      </c>
    </row>
    <row r="37" spans="1:10" ht="15" customHeight="1" x14ac:dyDescent="0.2">
      <c r="A37" s="83" t="s">
        <v>59</v>
      </c>
      <c r="B37" s="84">
        <v>0</v>
      </c>
      <c r="C37" s="84">
        <v>1.0000000000000001E-5</v>
      </c>
      <c r="D37" s="84">
        <v>42.163999915672001</v>
      </c>
      <c r="E37" s="84">
        <v>30.797661864788001</v>
      </c>
      <c r="F37" s="85">
        <v>72.961671780460009</v>
      </c>
      <c r="G37" s="86">
        <v>392401.0418761</v>
      </c>
      <c r="H37" s="86">
        <v>1142.768055076172</v>
      </c>
      <c r="I37" s="65">
        <v>1.9338739755160101</v>
      </c>
      <c r="J37" s="66" t="s">
        <v>55</v>
      </c>
    </row>
    <row r="38" spans="1:10" ht="15" customHeight="1" x14ac:dyDescent="0.2">
      <c r="A38" s="83" t="s">
        <v>60</v>
      </c>
      <c r="B38" s="84">
        <v>7.0962144</v>
      </c>
      <c r="C38" s="84">
        <v>137.8526652635</v>
      </c>
      <c r="D38" s="84">
        <v>188.18443498806249</v>
      </c>
      <c r="E38" s="84">
        <v>317.39498000000003</v>
      </c>
      <c r="F38" s="85">
        <v>650.52829465156253</v>
      </c>
      <c r="G38" s="86">
        <v>0</v>
      </c>
      <c r="H38" s="86">
        <v>375.69722654748</v>
      </c>
      <c r="I38" s="65">
        <v>0.63578176329516456</v>
      </c>
      <c r="J38" s="66">
        <v>172.53533751367763</v>
      </c>
    </row>
    <row r="39" spans="1:10" ht="15" customHeight="1" x14ac:dyDescent="0.2">
      <c r="A39" s="83" t="s">
        <v>61</v>
      </c>
      <c r="B39" s="84">
        <v>0</v>
      </c>
      <c r="C39" s="84">
        <v>145.32025514733658</v>
      </c>
      <c r="D39" s="84">
        <v>1109.9184036612521</v>
      </c>
      <c r="E39" s="84">
        <v>524.51090375189233</v>
      </c>
      <c r="F39" s="85">
        <v>1779.7495625604811</v>
      </c>
      <c r="G39" s="86">
        <v>16.262485635072998</v>
      </c>
      <c r="H39" s="86">
        <v>131.73800204832281</v>
      </c>
      <c r="I39" s="65">
        <v>0.2229364853314392</v>
      </c>
      <c r="J39" s="68">
        <v>-9.346428056600276</v>
      </c>
    </row>
    <row r="40" spans="1:10" ht="15" customHeight="1" x14ac:dyDescent="0.2">
      <c r="A40" s="83" t="s">
        <v>62</v>
      </c>
      <c r="B40" s="84">
        <v>3561.4152608397712</v>
      </c>
      <c r="C40" s="84">
        <v>6507.5069629065692</v>
      </c>
      <c r="D40" s="84">
        <v>4502.5449585169608</v>
      </c>
      <c r="E40" s="84">
        <v>37408.832154686665</v>
      </c>
      <c r="F40" s="85">
        <v>51980.299336949967</v>
      </c>
      <c r="G40" s="86">
        <v>3824.4355713738187</v>
      </c>
      <c r="H40" s="86">
        <v>20356.0976792898</v>
      </c>
      <c r="I40" s="65">
        <v>34.448046889459491</v>
      </c>
      <c r="J40" s="66">
        <v>212.8094644434737</v>
      </c>
    </row>
    <row r="41" spans="1:10" ht="15" customHeight="1" x14ac:dyDescent="0.2">
      <c r="A41" s="83" t="s">
        <v>63</v>
      </c>
      <c r="B41" s="84">
        <v>1663.298</v>
      </c>
      <c r="C41" s="84">
        <v>874.34937421487984</v>
      </c>
      <c r="D41" s="84">
        <v>2024.4306768373169</v>
      </c>
      <c r="E41" s="84">
        <v>374.642374858133</v>
      </c>
      <c r="F41" s="85">
        <v>4936.7204259103301</v>
      </c>
      <c r="G41" s="86">
        <v>108.24095119072001</v>
      </c>
      <c r="H41" s="86">
        <v>1333.3884715459201</v>
      </c>
      <c r="I41" s="65">
        <v>2.2564555011155312</v>
      </c>
      <c r="J41" s="66">
        <v>52.500649153347133</v>
      </c>
    </row>
    <row r="42" spans="1:10" ht="19.5" customHeight="1" x14ac:dyDescent="0.2">
      <c r="A42" s="83" t="s">
        <v>64</v>
      </c>
      <c r="B42" s="84">
        <v>3.2277084E-7</v>
      </c>
      <c r="C42" s="84">
        <v>0.19132540000000001</v>
      </c>
      <c r="D42" s="84">
        <v>53.241947236929995</v>
      </c>
      <c r="E42" s="84">
        <v>0</v>
      </c>
      <c r="F42" s="85">
        <v>53.433272959700837</v>
      </c>
      <c r="G42" s="86">
        <v>0.1</v>
      </c>
      <c r="H42" s="86">
        <v>199.20259577600001</v>
      </c>
      <c r="I42" s="65">
        <v>0.33710490428502915</v>
      </c>
      <c r="J42" s="66" t="s">
        <v>55</v>
      </c>
    </row>
    <row r="43" spans="1:10" ht="15" customHeight="1" x14ac:dyDescent="0.2">
      <c r="A43" s="83" t="s">
        <v>65</v>
      </c>
      <c r="B43" s="84">
        <v>51.344001052799996</v>
      </c>
      <c r="C43" s="84">
        <v>19037.228622576644</v>
      </c>
      <c r="D43" s="84">
        <v>580.36131127922408</v>
      </c>
      <c r="E43" s="84">
        <v>992.34257552308475</v>
      </c>
      <c r="F43" s="85">
        <v>20661.276510431751</v>
      </c>
      <c r="G43" s="86">
        <v>2651.4265049999999</v>
      </c>
      <c r="H43" s="86">
        <v>1326.1905627979102</v>
      </c>
      <c r="I43" s="65">
        <v>2.2442746842436532</v>
      </c>
      <c r="J43" s="68">
        <v>-93.033699447065771</v>
      </c>
    </row>
    <row r="44" spans="1:10" ht="15" customHeight="1" x14ac:dyDescent="0.2">
      <c r="A44" s="83" t="s">
        <v>66</v>
      </c>
      <c r="B44" s="84">
        <v>1634.6959486306182</v>
      </c>
      <c r="C44" s="84">
        <v>15886.871877999187</v>
      </c>
      <c r="D44" s="84">
        <v>1643.5266556811437</v>
      </c>
      <c r="E44" s="84">
        <v>111466.26268462942</v>
      </c>
      <c r="F44" s="85">
        <v>130631.35716694036</v>
      </c>
      <c r="G44" s="86">
        <v>1830.71197763386</v>
      </c>
      <c r="H44" s="86">
        <v>17652.759242597</v>
      </c>
      <c r="I44" s="65">
        <v>29.873263908337506</v>
      </c>
      <c r="J44" s="66">
        <v>11.115387460531423</v>
      </c>
    </row>
    <row r="45" spans="1:10" ht="15" customHeight="1" x14ac:dyDescent="0.2">
      <c r="A45" s="83" t="s">
        <v>67</v>
      </c>
      <c r="B45" s="84">
        <v>585.959385</v>
      </c>
      <c r="C45" s="84">
        <v>0</v>
      </c>
      <c r="D45" s="84">
        <v>3.1999360000000001</v>
      </c>
      <c r="E45" s="84">
        <v>1.3975098254999998</v>
      </c>
      <c r="F45" s="85">
        <v>590.55683082550001</v>
      </c>
      <c r="G45" s="86">
        <v>0</v>
      </c>
      <c r="H45" s="86">
        <v>0</v>
      </c>
      <c r="I45" s="65">
        <v>0</v>
      </c>
      <c r="J45" s="66" t="s">
        <v>0</v>
      </c>
    </row>
    <row r="46" spans="1:10" ht="15" customHeight="1" x14ac:dyDescent="0.2">
      <c r="A46" s="83" t="s">
        <v>68</v>
      </c>
      <c r="B46" s="84">
        <v>66.67511382778001</v>
      </c>
      <c r="C46" s="84">
        <v>82.181792000000002</v>
      </c>
      <c r="D46" s="84">
        <v>3.8462740046707999</v>
      </c>
      <c r="E46" s="84">
        <v>776.20804182148697</v>
      </c>
      <c r="F46" s="85">
        <v>928.91122165393779</v>
      </c>
      <c r="G46" s="86">
        <v>222.42425895</v>
      </c>
      <c r="H46" s="86">
        <v>98.608084736133989</v>
      </c>
      <c r="I46" s="65">
        <v>0.1668716656889539</v>
      </c>
      <c r="J46" s="66">
        <v>19.987751953783128</v>
      </c>
    </row>
    <row r="47" spans="1:10" ht="15" customHeight="1" x14ac:dyDescent="0.2">
      <c r="A47" s="83" t="s">
        <v>69</v>
      </c>
      <c r="B47" s="84">
        <v>1.268096E-5</v>
      </c>
      <c r="C47" s="84">
        <v>0</v>
      </c>
      <c r="D47" s="84">
        <v>2.2288983599999999E-5</v>
      </c>
      <c r="E47" s="84">
        <v>0</v>
      </c>
      <c r="F47" s="85">
        <v>3.4969943599999999E-5</v>
      </c>
      <c r="G47" s="86">
        <v>0</v>
      </c>
      <c r="H47" s="86">
        <v>8.4348000000000003E-7</v>
      </c>
      <c r="I47" s="65">
        <v>1.4273972864594265E-9</v>
      </c>
      <c r="J47" s="66" t="s">
        <v>0</v>
      </c>
    </row>
    <row r="48" spans="1:10" ht="15" customHeight="1" x14ac:dyDescent="0.2">
      <c r="A48" s="83" t="s">
        <v>70</v>
      </c>
      <c r="B48" s="84">
        <v>0.72484711951679992</v>
      </c>
      <c r="C48" s="84">
        <v>801.03804502137041</v>
      </c>
      <c r="D48" s="84">
        <v>224.99499681009326</v>
      </c>
      <c r="E48" s="84">
        <v>10222.0916901745</v>
      </c>
      <c r="F48" s="85">
        <v>11248.849579125481</v>
      </c>
      <c r="G48" s="86">
        <v>293.07644134520001</v>
      </c>
      <c r="H48" s="86">
        <v>348.84167334361723</v>
      </c>
      <c r="I48" s="65">
        <v>0.59033487211865709</v>
      </c>
      <c r="J48" s="68">
        <v>-56.451297724028734</v>
      </c>
    </row>
    <row r="49" spans="1:10" ht="19.5" customHeight="1" x14ac:dyDescent="0.2">
      <c r="A49" s="83" t="s">
        <v>71</v>
      </c>
      <c r="B49" s="84">
        <v>291.99061041199997</v>
      </c>
      <c r="C49" s="84">
        <v>845.79323434867035</v>
      </c>
      <c r="D49" s="84">
        <v>663.38539786330227</v>
      </c>
      <c r="E49" s="84">
        <v>3260.1615462186483</v>
      </c>
      <c r="F49" s="85">
        <v>5061.3307888426207</v>
      </c>
      <c r="G49" s="86">
        <v>1796.6474514808529</v>
      </c>
      <c r="H49" s="86">
        <v>965.00799743540961</v>
      </c>
      <c r="I49" s="65">
        <v>1.633055670497165</v>
      </c>
      <c r="J49" s="66">
        <v>14.095024439222946</v>
      </c>
    </row>
    <row r="50" spans="1:10" ht="21.75" customHeight="1" x14ac:dyDescent="0.2">
      <c r="A50" s="83" t="s">
        <v>72</v>
      </c>
      <c r="B50" s="84">
        <v>484.75746154321763</v>
      </c>
      <c r="C50" s="84">
        <v>668.53838823897422</v>
      </c>
      <c r="D50" s="84">
        <v>760.59028541820612</v>
      </c>
      <c r="E50" s="84">
        <v>5710.1080718172016</v>
      </c>
      <c r="F50" s="85">
        <v>7623.9942070175994</v>
      </c>
      <c r="G50" s="86">
        <v>4231.9140909321777</v>
      </c>
      <c r="H50" s="86">
        <v>933.96164985527139</v>
      </c>
      <c r="I50" s="65">
        <v>1.5805168168309662</v>
      </c>
      <c r="J50" s="66">
        <v>39.702022544353824</v>
      </c>
    </row>
    <row r="51" spans="1:10" ht="15" customHeight="1" x14ac:dyDescent="0.2">
      <c r="A51" s="88" t="s">
        <v>17</v>
      </c>
      <c r="B51" s="89">
        <v>8980.6211637794313</v>
      </c>
      <c r="C51" s="89">
        <v>46255.526556039367</v>
      </c>
      <c r="D51" s="89">
        <v>13046.887229164302</v>
      </c>
      <c r="E51" s="89">
        <v>173608.45169712053</v>
      </c>
      <c r="F51" s="89">
        <v>241891.48664610361</v>
      </c>
      <c r="G51" s="89">
        <v>408195.96515395102</v>
      </c>
      <c r="H51" s="89">
        <v>59092.167821910443</v>
      </c>
      <c r="I51" s="89">
        <v>100.00000000000003</v>
      </c>
      <c r="J51" s="90">
        <v>27.751583911425737</v>
      </c>
    </row>
    <row r="52" spans="1:10" ht="15" customHeight="1" x14ac:dyDescent="0.2">
      <c r="A52" s="362" t="s">
        <v>22</v>
      </c>
      <c r="B52" s="357"/>
      <c r="C52" s="357"/>
      <c r="D52" s="357"/>
      <c r="E52" s="357"/>
      <c r="F52" s="357"/>
      <c r="G52" s="357"/>
      <c r="H52" s="357"/>
      <c r="I52" s="357"/>
      <c r="J52" s="357"/>
    </row>
    <row r="53" spans="1:10" ht="15" customHeight="1" x14ac:dyDescent="0.2">
      <c r="A53" s="91" t="s">
        <v>73</v>
      </c>
      <c r="B53" s="92"/>
      <c r="C53" s="92"/>
      <c r="D53" s="92"/>
      <c r="E53" s="92"/>
      <c r="F53" s="92"/>
      <c r="G53" s="92"/>
      <c r="H53" s="92"/>
      <c r="I53" s="92"/>
      <c r="J53" s="93"/>
    </row>
    <row r="54" spans="1:10" ht="15" customHeight="1" x14ac:dyDescent="0.2">
      <c r="A54" s="78" t="s">
        <v>74</v>
      </c>
      <c r="B54" s="92"/>
      <c r="C54" s="92"/>
      <c r="D54" s="92"/>
      <c r="E54" s="92"/>
      <c r="F54" s="92"/>
      <c r="G54" s="92"/>
      <c r="H54" s="92"/>
      <c r="I54" s="92"/>
      <c r="J54" s="93"/>
    </row>
    <row r="55" spans="1:10" ht="15" customHeight="1" x14ac:dyDescent="0.2">
      <c r="A55" s="94" t="s">
        <v>75</v>
      </c>
      <c r="B55" s="95"/>
      <c r="C55" s="96"/>
      <c r="D55" s="96"/>
      <c r="E55" s="96"/>
      <c r="F55" s="96"/>
      <c r="G55" s="96"/>
      <c r="H55" s="96"/>
      <c r="I55" s="96"/>
      <c r="J55" s="97"/>
    </row>
    <row r="56" spans="1:10" ht="15" customHeight="1" x14ac:dyDescent="0.2">
      <c r="A56" s="27" t="s">
        <v>76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8" customHeight="1" x14ac:dyDescent="0.2">
      <c r="A57" s="22" t="s">
        <v>25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5" customHeight="1" x14ac:dyDescent="0.2">
      <c r="A58" s="22" t="s">
        <v>26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5" customHeight="1" x14ac:dyDescent="0.2">
      <c r="A59" s="22" t="s">
        <v>77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 customHeight="1" x14ac:dyDescent="0.2">
      <c r="A60" s="98" t="s">
        <v>78</v>
      </c>
    </row>
    <row r="61" spans="1:10" ht="15.75" customHeight="1" x14ac:dyDescent="0.2">
      <c r="A61" s="362" t="s">
        <v>79</v>
      </c>
      <c r="B61" s="357"/>
      <c r="C61" s="357"/>
      <c r="D61" s="357"/>
      <c r="E61" s="357"/>
      <c r="F61" s="357"/>
      <c r="G61" s="357"/>
      <c r="H61" s="357"/>
      <c r="I61" s="357"/>
      <c r="J61" s="357"/>
    </row>
    <row r="62" spans="1:10" ht="15.7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5.7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5.7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5.7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5.7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5.7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5.7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5.7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5.7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5.7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5.7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5.7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5.7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5.7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5.7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5.7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5.7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5.7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5.7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5.7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5.7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5.7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5.7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5.7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5.7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5.7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5.7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5.7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5.7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5.75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5.7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5.7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5.7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5.7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5.7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5.7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5.7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5.7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5.7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5.7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5.7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5.7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5.7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5.7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5.7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5.7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5.7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5.7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5.7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5.7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5.7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5.7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5.7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5.7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5.7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5.7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5.7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5.7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5.7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5.7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5.7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5.7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5.7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5.7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5.7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5.7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5.7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5.7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5.7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5.7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5.7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5.7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5.7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5.7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5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5.7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5.7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5.7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5.7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5.7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5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5.7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5.7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5.7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</row>
    <row r="147" spans="1:10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</row>
    <row r="148" spans="1:10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</row>
    <row r="149" spans="1:10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</row>
    <row r="152" spans="1:10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</row>
    <row r="153" spans="1:10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</row>
    <row r="154" spans="1:10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</row>
    <row r="155" spans="1:10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</row>
    <row r="156" spans="1:10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10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</row>
    <row r="158" spans="1:10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</row>
    <row r="159" spans="1:10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10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</row>
    <row r="161" spans="1:10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</row>
    <row r="162" spans="1:10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</row>
    <row r="163" spans="1:10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</row>
    <row r="164" spans="1:10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</row>
    <row r="165" spans="1:10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</row>
    <row r="166" spans="1:10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</row>
    <row r="167" spans="1:10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</row>
    <row r="168" spans="1:10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</row>
    <row r="169" spans="1:10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</row>
    <row r="170" spans="1:10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</row>
    <row r="171" spans="1:10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</row>
    <row r="172" spans="1:10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</row>
    <row r="173" spans="1:10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</row>
    <row r="174" spans="1:10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</row>
    <row r="175" spans="1:10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</row>
    <row r="176" spans="1:10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</row>
    <row r="177" spans="1:10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</row>
    <row r="178" spans="1:10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</row>
    <row r="179" spans="1:10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</row>
    <row r="180" spans="1:10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</row>
    <row r="181" spans="1:10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</row>
    <row r="182" spans="1:10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</row>
    <row r="183" spans="1:10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0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</row>
    <row r="185" spans="1:10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</row>
    <row r="186" spans="1:10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</row>
    <row r="187" spans="1:10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</row>
    <row r="188" spans="1:10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</row>
    <row r="189" spans="1:10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</row>
    <row r="190" spans="1:10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</row>
    <row r="191" spans="1:10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</row>
    <row r="192" spans="1:10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</row>
    <row r="193" spans="1:10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</row>
    <row r="194" spans="1:10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</row>
    <row r="195" spans="1:10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</row>
    <row r="196" spans="1:10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</row>
    <row r="197" spans="1:10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</row>
    <row r="198" spans="1:10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</row>
    <row r="201" spans="1:10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</row>
    <row r="202" spans="1:10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</row>
    <row r="203" spans="1:10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</row>
    <row r="204" spans="1:10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</row>
    <row r="205" spans="1:10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</row>
    <row r="206" spans="1:10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</row>
    <row r="207" spans="1:10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</row>
    <row r="208" spans="1:10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</row>
    <row r="209" spans="1:10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</row>
    <row r="211" spans="1:10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</row>
    <row r="212" spans="1:10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</row>
    <row r="213" spans="1:10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</row>
    <row r="214" spans="1:10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</row>
    <row r="215" spans="1:10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</row>
    <row r="216" spans="1:10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</row>
    <row r="217" spans="1:10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</row>
    <row r="218" spans="1:10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</row>
    <row r="219" spans="1:10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</row>
    <row r="220" spans="1:10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</row>
    <row r="221" spans="1:10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</row>
    <row r="222" spans="1:10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</row>
    <row r="223" spans="1:10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</row>
    <row r="224" spans="1:10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</row>
    <row r="225" spans="1:10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</row>
    <row r="226" spans="1:10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</row>
    <row r="227" spans="1:10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</row>
    <row r="228" spans="1:10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</row>
    <row r="229" spans="1:10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</row>
    <row r="230" spans="1:10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</row>
    <row r="231" spans="1:10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</row>
    <row r="233" spans="1:10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</row>
    <row r="234" spans="1:10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</row>
    <row r="235" spans="1:10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</row>
    <row r="236" spans="1:10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</row>
    <row r="237" spans="1:10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</row>
    <row r="238" spans="1:10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</row>
    <row r="239" spans="1:10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</row>
    <row r="240" spans="1:10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</row>
    <row r="241" spans="1:10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</row>
    <row r="242" spans="1:10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</row>
    <row r="243" spans="1:10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</row>
    <row r="244" spans="1:10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</row>
    <row r="247" spans="1:10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</row>
    <row r="248" spans="1:10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</row>
    <row r="249" spans="1:10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</row>
    <row r="250" spans="1:10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</row>
    <row r="251" spans="1:10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</row>
    <row r="252" spans="1:10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</row>
    <row r="253" spans="1:10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</row>
    <row r="254" spans="1:10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</row>
    <row r="255" spans="1:10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</row>
    <row r="256" spans="1:10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</row>
    <row r="257" spans="1:10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</row>
    <row r="258" spans="1:10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</row>
    <row r="259" spans="1:10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</row>
    <row r="260" spans="1:10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</row>
    <row r="261" spans="1:10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</row>
    <row r="262" spans="1:10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</row>
    <row r="263" spans="1:10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</row>
    <row r="264" spans="1:10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</row>
    <row r="265" spans="1:10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</row>
    <row r="266" spans="1:10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</row>
    <row r="267" spans="1:10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</row>
    <row r="268" spans="1:10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</row>
    <row r="269" spans="1:10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</row>
    <row r="270" spans="1:10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</row>
    <row r="271" spans="1:10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</row>
    <row r="272" spans="1:10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</row>
    <row r="273" spans="1:10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</row>
    <row r="274" spans="1:10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</row>
    <row r="275" spans="1:10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</row>
    <row r="276" spans="1:10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</row>
    <row r="277" spans="1:10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</row>
    <row r="278" spans="1:10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</row>
    <row r="279" spans="1:10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</row>
    <row r="280" spans="1:10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</row>
    <row r="281" spans="1:10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</row>
    <row r="282" spans="1:10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</row>
    <row r="283" spans="1:10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</row>
    <row r="284" spans="1:10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</row>
    <row r="285" spans="1:10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</row>
    <row r="286" spans="1:10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</row>
    <row r="287" spans="1:10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</row>
    <row r="288" spans="1:10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</row>
    <row r="289" spans="1:10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</row>
    <row r="290" spans="1:10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</row>
    <row r="291" spans="1:10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</row>
    <row r="292" spans="1:10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</row>
    <row r="293" spans="1:10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</row>
    <row r="294" spans="1:10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</row>
    <row r="295" spans="1:10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</row>
    <row r="296" spans="1:10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</row>
    <row r="297" spans="1:10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</row>
    <row r="298" spans="1:10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</row>
    <row r="299" spans="1:10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</row>
    <row r="300" spans="1:10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</row>
    <row r="301" spans="1:10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</row>
    <row r="302" spans="1:10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</row>
    <row r="303" spans="1:10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</row>
    <row r="304" spans="1:10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</row>
    <row r="305" spans="1:10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</row>
    <row r="306" spans="1:10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</row>
    <row r="307" spans="1:10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</row>
    <row r="308" spans="1:10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</row>
    <row r="309" spans="1:10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</row>
    <row r="310" spans="1:10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</row>
    <row r="311" spans="1:10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</row>
    <row r="312" spans="1:10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</row>
    <row r="313" spans="1:10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</row>
    <row r="314" spans="1:10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</row>
    <row r="315" spans="1:10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</row>
    <row r="316" spans="1:10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</row>
    <row r="317" spans="1:10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</row>
    <row r="318" spans="1:10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</row>
    <row r="319" spans="1:10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</row>
    <row r="320" spans="1:10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</row>
    <row r="321" spans="1:10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</row>
    <row r="322" spans="1:10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</row>
    <row r="323" spans="1:10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</row>
    <row r="324" spans="1:10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</row>
    <row r="325" spans="1:10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</row>
    <row r="326" spans="1:10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</row>
    <row r="327" spans="1:10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</row>
    <row r="328" spans="1:10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</row>
    <row r="329" spans="1:10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</row>
    <row r="330" spans="1:10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</row>
    <row r="331" spans="1:10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</row>
    <row r="332" spans="1:10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</row>
    <row r="333" spans="1:10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</row>
    <row r="334" spans="1:10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</row>
    <row r="335" spans="1:10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</row>
    <row r="336" spans="1:10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</row>
    <row r="337" spans="1:10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</row>
    <row r="338" spans="1:10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</row>
    <row r="339" spans="1:10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</row>
    <row r="340" spans="1:10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</row>
    <row r="341" spans="1:10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</row>
    <row r="342" spans="1:10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</row>
    <row r="343" spans="1:10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</row>
    <row r="344" spans="1:10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</row>
    <row r="345" spans="1:10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</row>
    <row r="346" spans="1:10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</row>
    <row r="347" spans="1:10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</row>
    <row r="348" spans="1:10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</row>
    <row r="349" spans="1:10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</row>
    <row r="350" spans="1:10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</row>
    <row r="351" spans="1:10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</row>
    <row r="352" spans="1:10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</row>
    <row r="353" spans="1:10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</row>
    <row r="354" spans="1:10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</row>
    <row r="355" spans="1:10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</row>
    <row r="356" spans="1:10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</row>
    <row r="357" spans="1:10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</row>
    <row r="358" spans="1:10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</row>
    <row r="359" spans="1:10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</row>
    <row r="360" spans="1:10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</row>
    <row r="361" spans="1:10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</row>
    <row r="362" spans="1:10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</row>
    <row r="363" spans="1:10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</row>
    <row r="364" spans="1:10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</row>
    <row r="365" spans="1:10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</row>
    <row r="366" spans="1:10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</row>
    <row r="367" spans="1:10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</row>
    <row r="368" spans="1:10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</row>
    <row r="369" spans="1:10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</row>
    <row r="370" spans="1:10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</row>
    <row r="371" spans="1:10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</row>
    <row r="372" spans="1:10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</row>
    <row r="373" spans="1:10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</row>
    <row r="374" spans="1:10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</row>
    <row r="375" spans="1:10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</row>
    <row r="376" spans="1:10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</row>
    <row r="377" spans="1:10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</row>
    <row r="378" spans="1:10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</row>
    <row r="379" spans="1:10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</row>
    <row r="380" spans="1:10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</row>
    <row r="381" spans="1:10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</row>
    <row r="382" spans="1:10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</row>
    <row r="383" spans="1:10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</row>
    <row r="384" spans="1:10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</row>
    <row r="385" spans="1:10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</row>
    <row r="386" spans="1:10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</row>
    <row r="387" spans="1:10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</row>
    <row r="388" spans="1:10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</row>
    <row r="389" spans="1:10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</row>
    <row r="390" spans="1:10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</row>
    <row r="391" spans="1:10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</row>
    <row r="392" spans="1:10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</row>
    <row r="393" spans="1:10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</row>
    <row r="394" spans="1:10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</row>
    <row r="395" spans="1:10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</row>
    <row r="396" spans="1:10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</row>
    <row r="397" spans="1:10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</row>
    <row r="398" spans="1:10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</row>
    <row r="399" spans="1:10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</row>
    <row r="400" spans="1:10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</row>
    <row r="401" spans="1:10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</row>
    <row r="402" spans="1:10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</row>
    <row r="403" spans="1:10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</row>
    <row r="404" spans="1:10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</row>
    <row r="405" spans="1:10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</row>
    <row r="406" spans="1:10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</row>
    <row r="407" spans="1:10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</row>
    <row r="408" spans="1:10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</row>
    <row r="409" spans="1:10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</row>
    <row r="410" spans="1:10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</row>
    <row r="411" spans="1:10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</row>
    <row r="412" spans="1:10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</row>
    <row r="413" spans="1:10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</row>
    <row r="414" spans="1:10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</row>
    <row r="415" spans="1:10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</row>
    <row r="416" spans="1:10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</row>
    <row r="417" spans="1:10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</row>
    <row r="418" spans="1:10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</row>
    <row r="419" spans="1:10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</row>
    <row r="420" spans="1:10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</row>
    <row r="421" spans="1:10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</row>
    <row r="422" spans="1:10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</row>
    <row r="423" spans="1:10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</row>
    <row r="424" spans="1:10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</row>
    <row r="425" spans="1:10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</row>
    <row r="426" spans="1:10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</row>
    <row r="427" spans="1:10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</row>
    <row r="428" spans="1:10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</row>
    <row r="429" spans="1:10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</row>
    <row r="430" spans="1:10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</row>
    <row r="431" spans="1:10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</row>
    <row r="432" spans="1:10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</row>
    <row r="433" spans="1:10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</row>
    <row r="434" spans="1:10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</row>
    <row r="435" spans="1:10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</row>
    <row r="436" spans="1:10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</row>
    <row r="437" spans="1:10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</row>
    <row r="438" spans="1:10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</row>
    <row r="439" spans="1:10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</row>
    <row r="440" spans="1:10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</row>
    <row r="441" spans="1:10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</row>
    <row r="442" spans="1:10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</row>
    <row r="443" spans="1:10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</row>
    <row r="444" spans="1:10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</row>
    <row r="445" spans="1:10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</row>
    <row r="446" spans="1:10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</row>
    <row r="447" spans="1:10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</row>
    <row r="448" spans="1:10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</row>
    <row r="449" spans="1:10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</row>
    <row r="450" spans="1:10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</row>
    <row r="451" spans="1:10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</row>
    <row r="452" spans="1:10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</row>
    <row r="453" spans="1:10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</row>
    <row r="454" spans="1:10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</row>
    <row r="455" spans="1:10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</row>
    <row r="456" spans="1:10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</row>
    <row r="457" spans="1:10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</row>
    <row r="458" spans="1:10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</row>
    <row r="459" spans="1:10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</row>
    <row r="460" spans="1:10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</row>
    <row r="461" spans="1:10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</row>
    <row r="462" spans="1:10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</row>
    <row r="463" spans="1:10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</row>
    <row r="464" spans="1:10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</row>
    <row r="465" spans="1:10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</row>
    <row r="466" spans="1:10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</row>
    <row r="467" spans="1:10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</row>
    <row r="468" spans="1:10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</row>
    <row r="469" spans="1:10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</row>
    <row r="470" spans="1:10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</row>
    <row r="471" spans="1:10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</row>
    <row r="472" spans="1:10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</row>
    <row r="473" spans="1:10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</row>
    <row r="474" spans="1:10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</row>
    <row r="475" spans="1:10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</row>
    <row r="476" spans="1:10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</row>
    <row r="477" spans="1:10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</row>
    <row r="478" spans="1:10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</row>
    <row r="479" spans="1:10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</row>
    <row r="480" spans="1:10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</row>
    <row r="481" spans="1:10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</row>
    <row r="482" spans="1:10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</row>
    <row r="483" spans="1:10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</row>
    <row r="484" spans="1:10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</row>
    <row r="485" spans="1:10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</row>
    <row r="486" spans="1:10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</row>
    <row r="487" spans="1:10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</row>
    <row r="488" spans="1:10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</row>
    <row r="489" spans="1:10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</row>
    <row r="490" spans="1:10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</row>
    <row r="491" spans="1:10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</row>
    <row r="492" spans="1:10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</row>
    <row r="493" spans="1:10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</row>
    <row r="494" spans="1:10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</row>
    <row r="495" spans="1:10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</row>
    <row r="496" spans="1:10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</row>
    <row r="497" spans="1:10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</row>
    <row r="498" spans="1:10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</row>
    <row r="499" spans="1:10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</row>
    <row r="500" spans="1:10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</row>
    <row r="501" spans="1:10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</row>
    <row r="502" spans="1:10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</row>
    <row r="503" spans="1:10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</row>
    <row r="504" spans="1:10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</row>
    <row r="505" spans="1:10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</row>
    <row r="506" spans="1:10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</row>
    <row r="507" spans="1:10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</row>
    <row r="508" spans="1:10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</row>
    <row r="509" spans="1:10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</row>
    <row r="510" spans="1:10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</row>
    <row r="511" spans="1:10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</row>
    <row r="512" spans="1:10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</row>
    <row r="513" spans="1:10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</row>
    <row r="514" spans="1:10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</row>
    <row r="515" spans="1:10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</row>
    <row r="516" spans="1:10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</row>
    <row r="517" spans="1:10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</row>
    <row r="518" spans="1:10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</row>
    <row r="519" spans="1:10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</row>
    <row r="520" spans="1:10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</row>
    <row r="521" spans="1:10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</row>
    <row r="522" spans="1:10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</row>
    <row r="523" spans="1:10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</row>
    <row r="524" spans="1:10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</row>
    <row r="525" spans="1:10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</row>
    <row r="526" spans="1:10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</row>
    <row r="527" spans="1:10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</row>
    <row r="528" spans="1:10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</row>
    <row r="529" spans="1:10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</row>
    <row r="530" spans="1:10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</row>
    <row r="531" spans="1:10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</row>
    <row r="532" spans="1:10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</row>
    <row r="533" spans="1:10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</row>
    <row r="534" spans="1:10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</row>
    <row r="535" spans="1:10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</row>
    <row r="536" spans="1:10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</row>
    <row r="537" spans="1:10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</row>
    <row r="538" spans="1:10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</row>
    <row r="539" spans="1:10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</row>
    <row r="540" spans="1:10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</row>
    <row r="541" spans="1:10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</row>
    <row r="542" spans="1:10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</row>
    <row r="543" spans="1:10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</row>
    <row r="544" spans="1:10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</row>
    <row r="545" spans="1:10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</row>
    <row r="546" spans="1:10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</row>
    <row r="547" spans="1:10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</row>
    <row r="548" spans="1:10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</row>
    <row r="549" spans="1:10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</row>
    <row r="550" spans="1:10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</row>
    <row r="551" spans="1:10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</row>
    <row r="552" spans="1:10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</row>
    <row r="553" spans="1:10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</row>
    <row r="554" spans="1:10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</row>
    <row r="555" spans="1:10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</row>
    <row r="556" spans="1:10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</row>
    <row r="557" spans="1:10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</row>
    <row r="558" spans="1:10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</row>
    <row r="559" spans="1:10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</row>
    <row r="560" spans="1:10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</row>
    <row r="561" spans="1:10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</row>
    <row r="562" spans="1:10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</row>
    <row r="563" spans="1:10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</row>
    <row r="564" spans="1:10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</row>
    <row r="565" spans="1:10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</row>
    <row r="566" spans="1:10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</row>
    <row r="567" spans="1:10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</row>
    <row r="568" spans="1:10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</row>
    <row r="569" spans="1:10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</row>
    <row r="570" spans="1:10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</row>
    <row r="571" spans="1:10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</row>
    <row r="572" spans="1:10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</row>
    <row r="573" spans="1:10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</row>
    <row r="574" spans="1:10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</row>
    <row r="575" spans="1:10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</row>
    <row r="576" spans="1:10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</row>
    <row r="577" spans="1:10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</row>
    <row r="578" spans="1:10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</row>
    <row r="579" spans="1:10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</row>
    <row r="580" spans="1:10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</row>
    <row r="581" spans="1:10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</row>
    <row r="582" spans="1:10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</row>
    <row r="583" spans="1:10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</row>
    <row r="584" spans="1:10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</row>
    <row r="585" spans="1:10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</row>
    <row r="586" spans="1:10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</row>
    <row r="587" spans="1:10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</row>
    <row r="588" spans="1:10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</row>
    <row r="589" spans="1:10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</row>
    <row r="590" spans="1:10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</row>
    <row r="591" spans="1:10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</row>
    <row r="592" spans="1:10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</row>
    <row r="593" spans="1:10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</row>
    <row r="594" spans="1:10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</row>
    <row r="595" spans="1:10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</row>
    <row r="596" spans="1:10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</row>
    <row r="597" spans="1:10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</row>
    <row r="598" spans="1:10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</row>
    <row r="599" spans="1:10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</row>
    <row r="600" spans="1:10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</row>
    <row r="601" spans="1:10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</row>
    <row r="602" spans="1:10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</row>
    <row r="603" spans="1:10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</row>
    <row r="604" spans="1:10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</row>
    <row r="605" spans="1:10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</row>
    <row r="606" spans="1:10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</row>
    <row r="607" spans="1:10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</row>
    <row r="608" spans="1:10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</row>
    <row r="609" spans="1:10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</row>
    <row r="610" spans="1:10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</row>
    <row r="611" spans="1:10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</row>
    <row r="612" spans="1:10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</row>
    <row r="613" spans="1:10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</row>
    <row r="614" spans="1:10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</row>
    <row r="615" spans="1:10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</row>
    <row r="616" spans="1:10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</row>
    <row r="617" spans="1:10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</row>
    <row r="618" spans="1:10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</row>
    <row r="619" spans="1:10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</row>
    <row r="620" spans="1:10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</row>
    <row r="621" spans="1:10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</row>
    <row r="622" spans="1:10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</row>
    <row r="623" spans="1:10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</row>
    <row r="624" spans="1:10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</row>
    <row r="625" spans="1:10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</row>
    <row r="626" spans="1:10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</row>
    <row r="627" spans="1:10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</row>
    <row r="628" spans="1:10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</row>
    <row r="629" spans="1:10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</row>
    <row r="630" spans="1:10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</row>
    <row r="631" spans="1:10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</row>
    <row r="632" spans="1:10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</row>
    <row r="633" spans="1:10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</row>
    <row r="634" spans="1:10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</row>
    <row r="635" spans="1:10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</row>
    <row r="636" spans="1:10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</row>
    <row r="637" spans="1:10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</row>
    <row r="638" spans="1:10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</row>
    <row r="639" spans="1:10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</row>
    <row r="640" spans="1:10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</row>
    <row r="641" spans="1:10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</row>
    <row r="642" spans="1:10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</row>
    <row r="643" spans="1:10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</row>
    <row r="644" spans="1:10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</row>
    <row r="645" spans="1:10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</row>
    <row r="646" spans="1:10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</row>
    <row r="647" spans="1:10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</row>
    <row r="648" spans="1:10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</row>
    <row r="649" spans="1:10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</row>
    <row r="650" spans="1:10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</row>
    <row r="651" spans="1:10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</row>
    <row r="652" spans="1:10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</row>
    <row r="653" spans="1:10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</row>
    <row r="654" spans="1:10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</row>
    <row r="655" spans="1:10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</row>
    <row r="656" spans="1:10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</row>
    <row r="657" spans="1:10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</row>
    <row r="658" spans="1:10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</row>
    <row r="659" spans="1:10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</row>
    <row r="660" spans="1:10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</row>
    <row r="661" spans="1:10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</row>
    <row r="662" spans="1:10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</row>
    <row r="663" spans="1:10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</row>
    <row r="664" spans="1:10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</row>
    <row r="665" spans="1:10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</row>
    <row r="666" spans="1:10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</row>
    <row r="667" spans="1:10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</row>
    <row r="668" spans="1:10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</row>
    <row r="669" spans="1:10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</row>
    <row r="670" spans="1:10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</row>
    <row r="671" spans="1:10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</row>
    <row r="672" spans="1:10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</row>
    <row r="673" spans="1:10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</row>
    <row r="674" spans="1:10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</row>
    <row r="675" spans="1:10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</row>
    <row r="676" spans="1:10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</row>
    <row r="677" spans="1:10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</row>
    <row r="678" spans="1:10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</row>
    <row r="679" spans="1:10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</row>
    <row r="680" spans="1:10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</row>
    <row r="681" spans="1:10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</row>
    <row r="682" spans="1:10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</row>
    <row r="683" spans="1:10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</row>
    <row r="684" spans="1:10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</row>
    <row r="685" spans="1:10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</row>
    <row r="686" spans="1:10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</row>
    <row r="687" spans="1:10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</row>
    <row r="688" spans="1:10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</row>
    <row r="689" spans="1:10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</row>
    <row r="690" spans="1:10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</row>
    <row r="691" spans="1:10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</row>
    <row r="692" spans="1:10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</row>
    <row r="693" spans="1:10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</row>
    <row r="694" spans="1:10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</row>
    <row r="695" spans="1:10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</row>
    <row r="696" spans="1:10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</row>
    <row r="697" spans="1:10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</row>
    <row r="698" spans="1:10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</row>
    <row r="699" spans="1:10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</row>
    <row r="700" spans="1:10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</row>
    <row r="701" spans="1:10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</row>
    <row r="702" spans="1:10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</row>
    <row r="703" spans="1:10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</row>
    <row r="704" spans="1:10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</row>
    <row r="705" spans="1:10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</row>
    <row r="706" spans="1:10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</row>
    <row r="707" spans="1:10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</row>
    <row r="708" spans="1:10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</row>
    <row r="709" spans="1:10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</row>
    <row r="710" spans="1:10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</row>
    <row r="711" spans="1:10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</row>
    <row r="712" spans="1:10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</row>
    <row r="713" spans="1:10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</row>
    <row r="714" spans="1:10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</row>
    <row r="715" spans="1:10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</row>
    <row r="716" spans="1:10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</row>
    <row r="717" spans="1:10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</row>
    <row r="718" spans="1:10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</row>
    <row r="719" spans="1:10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</row>
    <row r="720" spans="1:10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</row>
    <row r="721" spans="1:10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</row>
    <row r="722" spans="1:10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</row>
    <row r="723" spans="1:10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</row>
    <row r="724" spans="1:10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</row>
    <row r="725" spans="1:10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</row>
    <row r="726" spans="1:10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</row>
    <row r="727" spans="1:10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</row>
    <row r="728" spans="1:10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</row>
    <row r="729" spans="1:10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</row>
    <row r="730" spans="1:10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</row>
    <row r="731" spans="1:10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</row>
    <row r="732" spans="1:10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</row>
    <row r="733" spans="1:10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</row>
    <row r="734" spans="1:10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</row>
    <row r="735" spans="1:10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</row>
    <row r="736" spans="1:10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</row>
    <row r="737" spans="1:10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</row>
    <row r="738" spans="1:10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</row>
    <row r="739" spans="1:10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</row>
    <row r="740" spans="1:10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</row>
    <row r="741" spans="1:10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</row>
    <row r="742" spans="1:10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</row>
    <row r="743" spans="1:10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</row>
    <row r="744" spans="1:10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</row>
    <row r="745" spans="1:10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</row>
    <row r="746" spans="1:10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</row>
    <row r="747" spans="1:10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</row>
    <row r="748" spans="1:10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</row>
    <row r="749" spans="1:10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</row>
    <row r="750" spans="1:10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</row>
    <row r="751" spans="1:10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</row>
    <row r="752" spans="1:10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</row>
    <row r="753" spans="1:10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</row>
    <row r="754" spans="1:10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</row>
    <row r="755" spans="1:10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</row>
    <row r="756" spans="1:10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</row>
    <row r="757" spans="1:10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</row>
    <row r="758" spans="1:10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</row>
    <row r="759" spans="1:10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</row>
    <row r="760" spans="1:10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</row>
    <row r="761" spans="1:10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</row>
    <row r="762" spans="1:10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</row>
    <row r="763" spans="1:10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</row>
    <row r="764" spans="1:10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</row>
    <row r="765" spans="1:10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</row>
    <row r="766" spans="1:10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</row>
    <row r="767" spans="1:10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</row>
    <row r="768" spans="1:10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</row>
    <row r="769" spans="1:10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</row>
    <row r="770" spans="1:10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</row>
    <row r="771" spans="1:10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</row>
    <row r="772" spans="1:10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</row>
    <row r="773" spans="1:10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</row>
    <row r="774" spans="1:10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</row>
    <row r="775" spans="1:10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</row>
    <row r="776" spans="1:10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</row>
    <row r="777" spans="1:10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</row>
    <row r="778" spans="1:10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</row>
    <row r="779" spans="1:10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</row>
    <row r="780" spans="1:10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</row>
    <row r="781" spans="1:10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</row>
    <row r="782" spans="1:10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</row>
    <row r="783" spans="1:10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</row>
    <row r="784" spans="1:10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</row>
    <row r="785" spans="1:10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</row>
    <row r="786" spans="1:10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</row>
    <row r="787" spans="1:10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</row>
    <row r="788" spans="1:10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</row>
    <row r="789" spans="1:10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</row>
    <row r="790" spans="1:10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</row>
    <row r="791" spans="1:10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</row>
    <row r="792" spans="1:10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</row>
    <row r="793" spans="1:10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</row>
    <row r="794" spans="1:10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</row>
    <row r="795" spans="1:10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</row>
    <row r="796" spans="1:10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</row>
    <row r="797" spans="1:10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</row>
    <row r="798" spans="1:10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</row>
    <row r="799" spans="1:10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</row>
    <row r="800" spans="1:10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</row>
    <row r="801" spans="1:10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</row>
    <row r="802" spans="1:10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</row>
    <row r="803" spans="1:10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</row>
    <row r="804" spans="1:10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</row>
    <row r="805" spans="1:10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</row>
    <row r="806" spans="1:10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</row>
    <row r="807" spans="1:10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</row>
    <row r="808" spans="1:10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</row>
    <row r="809" spans="1:10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</row>
    <row r="810" spans="1:10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</row>
    <row r="811" spans="1:10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</row>
    <row r="812" spans="1:10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</row>
    <row r="813" spans="1:10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</row>
    <row r="814" spans="1:10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</row>
    <row r="815" spans="1:10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</row>
    <row r="816" spans="1:10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</row>
    <row r="817" spans="1:10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</row>
    <row r="818" spans="1:10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</row>
    <row r="819" spans="1:10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</row>
    <row r="820" spans="1:10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</row>
    <row r="821" spans="1:10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</row>
    <row r="822" spans="1:10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</row>
    <row r="823" spans="1:10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</row>
    <row r="824" spans="1:10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</row>
    <row r="825" spans="1:10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</row>
    <row r="826" spans="1:10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</row>
    <row r="827" spans="1:10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</row>
    <row r="828" spans="1:10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</row>
    <row r="829" spans="1:10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</row>
    <row r="830" spans="1:10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</row>
    <row r="831" spans="1:10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</row>
    <row r="832" spans="1:10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</row>
    <row r="833" spans="1:10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</row>
    <row r="834" spans="1:10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</row>
    <row r="835" spans="1:10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</row>
    <row r="836" spans="1:10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</row>
    <row r="837" spans="1:10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</row>
    <row r="838" spans="1:10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</row>
    <row r="839" spans="1:10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</row>
    <row r="840" spans="1:10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</row>
    <row r="841" spans="1:10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</row>
    <row r="842" spans="1:10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</row>
    <row r="843" spans="1:10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</row>
    <row r="844" spans="1:10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</row>
    <row r="845" spans="1:10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</row>
    <row r="846" spans="1:10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</row>
    <row r="847" spans="1:10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</row>
    <row r="848" spans="1:10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</row>
    <row r="849" spans="1:10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</row>
    <row r="850" spans="1:10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</row>
    <row r="851" spans="1:10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</row>
    <row r="852" spans="1:10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</row>
    <row r="853" spans="1:10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</row>
    <row r="854" spans="1:10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</row>
    <row r="855" spans="1:10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</row>
    <row r="856" spans="1:10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</row>
    <row r="857" spans="1:10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</row>
    <row r="858" spans="1:10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</row>
    <row r="859" spans="1:10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</row>
    <row r="860" spans="1:10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</row>
    <row r="861" spans="1:10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</row>
    <row r="862" spans="1:10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</row>
    <row r="863" spans="1:10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</row>
    <row r="864" spans="1:10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</row>
    <row r="865" spans="1:10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</row>
    <row r="866" spans="1:10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</row>
    <row r="867" spans="1:10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</row>
    <row r="868" spans="1:10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</row>
    <row r="869" spans="1:10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</row>
    <row r="870" spans="1:10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</row>
    <row r="871" spans="1:10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</row>
    <row r="872" spans="1:10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</row>
    <row r="873" spans="1:10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</row>
    <row r="874" spans="1:10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</row>
    <row r="875" spans="1:10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</row>
    <row r="876" spans="1:10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</row>
    <row r="877" spans="1:10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</row>
    <row r="878" spans="1:10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</row>
    <row r="879" spans="1:10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</row>
    <row r="880" spans="1:10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</row>
    <row r="881" spans="1:10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</row>
    <row r="882" spans="1:10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</row>
    <row r="883" spans="1:10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</row>
    <row r="884" spans="1:10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</row>
    <row r="885" spans="1:10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</row>
    <row r="886" spans="1:10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</row>
    <row r="887" spans="1:10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</row>
    <row r="888" spans="1:10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</row>
    <row r="889" spans="1:10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</row>
    <row r="890" spans="1:10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</row>
    <row r="891" spans="1:10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</row>
    <row r="892" spans="1:10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</row>
    <row r="893" spans="1:10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</row>
    <row r="894" spans="1:10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</row>
    <row r="895" spans="1:10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</row>
    <row r="896" spans="1:10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</row>
    <row r="897" spans="1:10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</row>
    <row r="898" spans="1:10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</row>
    <row r="899" spans="1:10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</row>
    <row r="900" spans="1:10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</row>
    <row r="901" spans="1:10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</row>
    <row r="902" spans="1:10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</row>
    <row r="903" spans="1:10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</row>
    <row r="904" spans="1:10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</row>
    <row r="905" spans="1:10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</row>
    <row r="906" spans="1:10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</row>
    <row r="907" spans="1:10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</row>
    <row r="908" spans="1:10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</row>
    <row r="909" spans="1:10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</row>
    <row r="910" spans="1:10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</row>
    <row r="911" spans="1:10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</row>
    <row r="912" spans="1:10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</row>
    <row r="913" spans="1:10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</row>
    <row r="914" spans="1:10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</row>
    <row r="915" spans="1:10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</row>
    <row r="916" spans="1:10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</row>
    <row r="917" spans="1:10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</row>
    <row r="918" spans="1:10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</row>
    <row r="919" spans="1:10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</row>
    <row r="920" spans="1:10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</row>
    <row r="921" spans="1:10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</row>
    <row r="922" spans="1:10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</row>
    <row r="923" spans="1:10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</row>
    <row r="924" spans="1:10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</row>
    <row r="925" spans="1:10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</row>
    <row r="926" spans="1:10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</row>
    <row r="927" spans="1:10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</row>
    <row r="928" spans="1:10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</row>
    <row r="929" spans="1:10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</row>
    <row r="930" spans="1:10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</row>
    <row r="931" spans="1:10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</row>
    <row r="932" spans="1:10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</row>
    <row r="933" spans="1:10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</row>
    <row r="934" spans="1:10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</row>
    <row r="935" spans="1:10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</row>
    <row r="936" spans="1:10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</row>
    <row r="937" spans="1:10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</row>
    <row r="938" spans="1:10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</row>
    <row r="939" spans="1:10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</row>
    <row r="940" spans="1:10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</row>
    <row r="941" spans="1:10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</row>
    <row r="942" spans="1:10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</row>
    <row r="943" spans="1:10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</row>
    <row r="944" spans="1:10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</row>
    <row r="945" spans="1:10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</row>
    <row r="946" spans="1:10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</row>
    <row r="947" spans="1:10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</row>
    <row r="948" spans="1:10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</row>
    <row r="949" spans="1:10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</row>
    <row r="950" spans="1:10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</row>
    <row r="951" spans="1:10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</row>
    <row r="952" spans="1:10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</row>
    <row r="953" spans="1:10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</row>
    <row r="954" spans="1:10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</row>
    <row r="955" spans="1:10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</row>
    <row r="956" spans="1:10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</row>
    <row r="957" spans="1:10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</row>
    <row r="958" spans="1:10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</row>
    <row r="959" spans="1:10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</row>
    <row r="960" spans="1:10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</row>
    <row r="961" spans="1:10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</row>
    <row r="962" spans="1:10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</row>
    <row r="963" spans="1:10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</row>
    <row r="964" spans="1:10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</row>
    <row r="965" spans="1:10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</row>
    <row r="966" spans="1:10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</row>
    <row r="967" spans="1:10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</row>
    <row r="968" spans="1:10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</row>
    <row r="969" spans="1:10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</row>
    <row r="970" spans="1:10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</row>
    <row r="971" spans="1:10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</row>
    <row r="972" spans="1:10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</row>
    <row r="973" spans="1:10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</row>
    <row r="974" spans="1:10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</row>
    <row r="975" spans="1:10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</row>
    <row r="976" spans="1:10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</row>
    <row r="977" spans="1:10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</row>
    <row r="978" spans="1:10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</row>
    <row r="979" spans="1:10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</row>
    <row r="980" spans="1:10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</row>
    <row r="981" spans="1:10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</row>
    <row r="982" spans="1:10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</row>
    <row r="983" spans="1:10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</row>
    <row r="984" spans="1:10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</row>
    <row r="985" spans="1:10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</row>
    <row r="986" spans="1:10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</row>
    <row r="987" spans="1:10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</row>
    <row r="988" spans="1:10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</row>
    <row r="989" spans="1:10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</row>
    <row r="990" spans="1:10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</row>
    <row r="991" spans="1:10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</row>
    <row r="992" spans="1:10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</row>
    <row r="993" spans="1:10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</row>
    <row r="994" spans="1:10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</row>
    <row r="995" spans="1:10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</row>
    <row r="996" spans="1:10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</row>
    <row r="997" spans="1:10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</row>
    <row r="998" spans="1:10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</row>
    <row r="999" spans="1:10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</row>
    <row r="1000" spans="1:10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</row>
    <row r="1001" spans="1:10" ht="15.75" customHeight="1" x14ac:dyDescent="0.2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</row>
    <row r="1002" spans="1:10" ht="15.75" customHeight="1" x14ac:dyDescent="0.2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</row>
    <row r="1003" spans="1:10" ht="15.75" customHeight="1" x14ac:dyDescent="0.2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</row>
  </sheetData>
  <mergeCells count="19">
    <mergeCell ref="A20:J20"/>
    <mergeCell ref="A23:J23"/>
    <mergeCell ref="A24:J24"/>
    <mergeCell ref="A25:J25"/>
    <mergeCell ref="A27:A28"/>
    <mergeCell ref="J27:J28"/>
    <mergeCell ref="G27:H27"/>
    <mergeCell ref="I27:I28"/>
    <mergeCell ref="B27:F27"/>
    <mergeCell ref="A52:J52"/>
    <mergeCell ref="A61:J61"/>
    <mergeCell ref="A1:J1"/>
    <mergeCell ref="A2:J2"/>
    <mergeCell ref="A3:J3"/>
    <mergeCell ref="A5:A6"/>
    <mergeCell ref="G5:H5"/>
    <mergeCell ref="I5:I6"/>
    <mergeCell ref="J5:J6"/>
    <mergeCell ref="B5:F5"/>
  </mergeCells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11"/>
  <sheetViews>
    <sheetView showGridLines="0" workbookViewId="0"/>
  </sheetViews>
  <sheetFormatPr defaultColWidth="12.5703125" defaultRowHeight="15" customHeight="1" x14ac:dyDescent="0.2"/>
  <cols>
    <col min="1" max="1" width="35.5703125" customWidth="1"/>
    <col min="2" max="2" width="13.42578125" customWidth="1"/>
    <col min="3" max="3" width="13.85546875" customWidth="1"/>
    <col min="4" max="4" width="13.42578125" customWidth="1"/>
    <col min="5" max="5" width="15.42578125" customWidth="1"/>
    <col min="6" max="6" width="14.42578125" customWidth="1"/>
    <col min="7" max="7" width="15.140625" customWidth="1"/>
    <col min="8" max="8" width="14" customWidth="1"/>
    <col min="9" max="9" width="10.7109375" customWidth="1"/>
    <col min="10" max="10" width="16.140625" customWidth="1"/>
  </cols>
  <sheetData>
    <row r="1" spans="1:10" ht="15" customHeight="1" x14ac:dyDescent="0.2">
      <c r="A1" s="356" t="s">
        <v>80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5" customHeight="1" x14ac:dyDescent="0.2">
      <c r="A2" s="356" t="s">
        <v>42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" customHeight="1" x14ac:dyDescent="0.2">
      <c r="A3" s="356" t="s">
        <v>3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 customHeight="1" x14ac:dyDescent="0.2">
      <c r="A4" s="51"/>
      <c r="B4" s="51"/>
      <c r="C4" s="51"/>
      <c r="D4" s="51"/>
      <c r="E4" s="51"/>
      <c r="F4" s="51"/>
      <c r="G4" s="51"/>
      <c r="H4" s="51"/>
      <c r="I4" s="100"/>
      <c r="J4" s="51"/>
    </row>
    <row r="5" spans="1:10" ht="22.5" customHeight="1" x14ac:dyDescent="0.2">
      <c r="A5" s="390" t="s">
        <v>81</v>
      </c>
      <c r="B5" s="379">
        <v>2022</v>
      </c>
      <c r="C5" s="389"/>
      <c r="D5" s="389"/>
      <c r="E5" s="389"/>
      <c r="F5" s="380"/>
      <c r="G5" s="385">
        <v>2023</v>
      </c>
      <c r="H5" s="386"/>
      <c r="I5" s="391" t="s">
        <v>82</v>
      </c>
      <c r="J5" s="392" t="s">
        <v>45</v>
      </c>
    </row>
    <row r="6" spans="1:10" ht="22.5" customHeight="1" x14ac:dyDescent="0.2">
      <c r="A6" s="378"/>
      <c r="B6" s="101" t="s">
        <v>18</v>
      </c>
      <c r="C6" s="59" t="s">
        <v>19</v>
      </c>
      <c r="D6" s="59" t="s">
        <v>20</v>
      </c>
      <c r="E6" s="102" t="s">
        <v>21</v>
      </c>
      <c r="F6" s="59" t="s">
        <v>17</v>
      </c>
      <c r="G6" s="59" t="s">
        <v>83</v>
      </c>
      <c r="H6" s="59" t="s">
        <v>19</v>
      </c>
      <c r="I6" s="382"/>
      <c r="J6" s="393"/>
    </row>
    <row r="7" spans="1:10" ht="15" customHeight="1" x14ac:dyDescent="0.2">
      <c r="A7" s="51"/>
      <c r="B7" s="51"/>
      <c r="C7" s="51"/>
      <c r="D7" s="51"/>
      <c r="E7" s="51"/>
      <c r="F7" s="103"/>
      <c r="G7" s="104"/>
      <c r="H7" s="104"/>
      <c r="I7" s="103"/>
      <c r="J7" s="105"/>
    </row>
    <row r="8" spans="1:10" ht="12.75" x14ac:dyDescent="0.2">
      <c r="A8" s="106" t="s">
        <v>84</v>
      </c>
      <c r="B8" s="39">
        <v>3.6225000000000001</v>
      </c>
      <c r="C8" s="39">
        <v>1208.92626685</v>
      </c>
      <c r="D8" s="39">
        <v>96.597493111999995</v>
      </c>
      <c r="E8" s="39">
        <v>0</v>
      </c>
      <c r="F8" s="107">
        <v>1309.1462599619999</v>
      </c>
      <c r="G8" s="108">
        <v>499.67533632416399</v>
      </c>
      <c r="H8" s="108">
        <v>478.236198</v>
      </c>
      <c r="I8" s="109">
        <v>0.80930549282855757</v>
      </c>
      <c r="J8" s="110">
        <v>-60.441243513874433</v>
      </c>
    </row>
    <row r="9" spans="1:10" ht="27.75" customHeight="1" x14ac:dyDescent="0.2">
      <c r="A9" s="106" t="s">
        <v>85</v>
      </c>
      <c r="B9" s="39">
        <v>0.5</v>
      </c>
      <c r="C9" s="39">
        <v>0</v>
      </c>
      <c r="D9" s="39">
        <v>0</v>
      </c>
      <c r="E9" s="39">
        <v>0</v>
      </c>
      <c r="F9" s="107">
        <v>0.5</v>
      </c>
      <c r="G9" s="111">
        <v>0</v>
      </c>
      <c r="H9" s="111">
        <v>0</v>
      </c>
      <c r="I9" s="109">
        <v>0</v>
      </c>
      <c r="J9" s="112" t="s">
        <v>0</v>
      </c>
    </row>
    <row r="10" spans="1:10" ht="15" customHeight="1" x14ac:dyDescent="0.2">
      <c r="A10" s="106" t="s">
        <v>86</v>
      </c>
      <c r="B10" s="39">
        <v>5151.3829415627006</v>
      </c>
      <c r="C10" s="39">
        <v>6153.7638210094501</v>
      </c>
      <c r="D10" s="39">
        <v>7199.6384905502327</v>
      </c>
      <c r="E10" s="39">
        <v>19299.123165236611</v>
      </c>
      <c r="F10" s="107">
        <v>37803.908418358995</v>
      </c>
      <c r="G10" s="108">
        <v>10486.317321671093</v>
      </c>
      <c r="H10" s="108">
        <v>35070.208866275862</v>
      </c>
      <c r="I10" s="109">
        <v>59.348315306993641</v>
      </c>
      <c r="J10" s="112">
        <v>469.8985187982567</v>
      </c>
    </row>
    <row r="11" spans="1:10" ht="31.5" customHeight="1" x14ac:dyDescent="0.2">
      <c r="A11" s="106" t="s">
        <v>87</v>
      </c>
      <c r="B11" s="39">
        <v>1659.7</v>
      </c>
      <c r="C11" s="39">
        <v>1157.0981792859152</v>
      </c>
      <c r="D11" s="39">
        <v>818.51613962192596</v>
      </c>
      <c r="E11" s="39">
        <v>130.33552091489798</v>
      </c>
      <c r="F11" s="107">
        <v>3765.6498398227395</v>
      </c>
      <c r="G11" s="108">
        <v>392401.0418761</v>
      </c>
      <c r="H11" s="108">
        <v>2999.4234121514</v>
      </c>
      <c r="I11" s="109">
        <v>5.0758387861989123</v>
      </c>
      <c r="J11" s="112">
        <v>159.21943927026544</v>
      </c>
    </row>
    <row r="12" spans="1:10" ht="38.25" x14ac:dyDescent="0.2">
      <c r="A12" s="106" t="s">
        <v>88</v>
      </c>
      <c r="B12" s="39">
        <v>0</v>
      </c>
      <c r="C12" s="39">
        <v>0</v>
      </c>
      <c r="D12" s="39">
        <v>0</v>
      </c>
      <c r="E12" s="39">
        <v>36.594999999999999</v>
      </c>
      <c r="F12" s="107">
        <v>36.594999999999999</v>
      </c>
      <c r="G12" s="108">
        <v>54.929176000000012</v>
      </c>
      <c r="H12" s="111">
        <v>0</v>
      </c>
      <c r="I12" s="109">
        <v>0</v>
      </c>
      <c r="J12" s="112" t="s">
        <v>0</v>
      </c>
    </row>
    <row r="13" spans="1:10" ht="21.75" customHeight="1" x14ac:dyDescent="0.2">
      <c r="A13" s="106" t="s">
        <v>89</v>
      </c>
      <c r="B13" s="39">
        <v>0.24</v>
      </c>
      <c r="C13" s="39">
        <v>2.1339999999999999</v>
      </c>
      <c r="D13" s="39">
        <v>1.26</v>
      </c>
      <c r="E13" s="39">
        <v>3.0963063440000003</v>
      </c>
      <c r="F13" s="107">
        <v>6.7303063439999997</v>
      </c>
      <c r="G13" s="108">
        <v>0</v>
      </c>
      <c r="H13" s="108">
        <v>8.8000000000000007</v>
      </c>
      <c r="I13" s="109">
        <v>1.489198928620478E-2</v>
      </c>
      <c r="J13" s="112">
        <v>312.37113402061863</v>
      </c>
    </row>
    <row r="14" spans="1:10" ht="38.25" x14ac:dyDescent="0.2">
      <c r="A14" s="106" t="s">
        <v>90</v>
      </c>
      <c r="B14" s="39">
        <v>100</v>
      </c>
      <c r="C14" s="39">
        <v>0.28999999999999998</v>
      </c>
      <c r="D14" s="39">
        <v>109.7089</v>
      </c>
      <c r="E14" s="39">
        <v>349.072</v>
      </c>
      <c r="F14" s="107">
        <v>559.07089999999994</v>
      </c>
      <c r="G14" s="108">
        <v>285.08250000000004</v>
      </c>
      <c r="H14" s="108">
        <v>298.22500000000002</v>
      </c>
      <c r="I14" s="109">
        <v>0.50467767100891148</v>
      </c>
      <c r="J14" s="113" t="s">
        <v>55</v>
      </c>
    </row>
    <row r="15" spans="1:10" ht="15" customHeight="1" x14ac:dyDescent="0.2">
      <c r="A15" s="106" t="s">
        <v>91</v>
      </c>
      <c r="B15" s="39">
        <v>0.92260000000000009</v>
      </c>
      <c r="C15" s="39">
        <v>14523.94115851654</v>
      </c>
      <c r="D15" s="39">
        <v>0.02</v>
      </c>
      <c r="E15" s="39">
        <v>59.256</v>
      </c>
      <c r="F15" s="107">
        <v>14584.13975851654</v>
      </c>
      <c r="G15" s="108">
        <v>20.869999999999997</v>
      </c>
      <c r="H15" s="108">
        <v>2105.9172759426083</v>
      </c>
      <c r="I15" s="109">
        <v>3.5637838080648723</v>
      </c>
      <c r="J15" s="110">
        <v>-85.500373122155324</v>
      </c>
    </row>
    <row r="16" spans="1:10" ht="25.5" x14ac:dyDescent="0.2">
      <c r="A16" s="106" t="s">
        <v>92</v>
      </c>
      <c r="B16" s="39">
        <v>0</v>
      </c>
      <c r="C16" s="39">
        <v>81.48</v>
      </c>
      <c r="D16" s="39">
        <v>42.261699999999998</v>
      </c>
      <c r="E16" s="39">
        <v>0.52</v>
      </c>
      <c r="F16" s="107">
        <v>124.2617</v>
      </c>
      <c r="G16" s="108">
        <v>7.7996499999999997</v>
      </c>
      <c r="H16" s="108">
        <v>2.2400000000000002</v>
      </c>
      <c r="I16" s="109">
        <v>3.7906881819430348E-3</v>
      </c>
      <c r="J16" s="110">
        <v>-97.250859106529205</v>
      </c>
    </row>
    <row r="17" spans="1:10" ht="12.75" x14ac:dyDescent="0.2">
      <c r="A17" s="106" t="s">
        <v>93</v>
      </c>
      <c r="B17" s="39">
        <v>100.9361416648</v>
      </c>
      <c r="C17" s="39">
        <v>19.892837451680002</v>
      </c>
      <c r="D17" s="39">
        <v>1.4679364720000001</v>
      </c>
      <c r="E17" s="39">
        <v>114290.9378855</v>
      </c>
      <c r="F17" s="107">
        <v>114413.23480108847</v>
      </c>
      <c r="G17" s="108">
        <v>90.690527908099995</v>
      </c>
      <c r="H17" s="108">
        <v>13921.313789456022</v>
      </c>
      <c r="I17" s="109">
        <v>23.558642704826582</v>
      </c>
      <c r="J17" s="113" t="s">
        <v>55</v>
      </c>
    </row>
    <row r="18" spans="1:10" ht="12.75" x14ac:dyDescent="0.2">
      <c r="A18" s="106" t="s">
        <v>94</v>
      </c>
      <c r="B18" s="39">
        <v>34.020000000000003</v>
      </c>
      <c r="C18" s="39">
        <v>62.325684000200006</v>
      </c>
      <c r="D18" s="39">
        <v>45.63039955</v>
      </c>
      <c r="E18" s="39">
        <v>25.132303150000002</v>
      </c>
      <c r="F18" s="107">
        <v>167.10838670020001</v>
      </c>
      <c r="G18" s="108">
        <v>51.300685230000006</v>
      </c>
      <c r="H18" s="108">
        <v>29.638445219999998</v>
      </c>
      <c r="I18" s="109">
        <v>5.0156296440455363E-2</v>
      </c>
      <c r="J18" s="110">
        <v>-52.445856478839637</v>
      </c>
    </row>
    <row r="19" spans="1:10" ht="15" customHeight="1" x14ac:dyDescent="0.2">
      <c r="A19" s="106" t="s">
        <v>95</v>
      </c>
      <c r="B19" s="39">
        <v>942.55812000000014</v>
      </c>
      <c r="C19" s="39">
        <v>19295.013433713939</v>
      </c>
      <c r="D19" s="39">
        <v>1348.53107172</v>
      </c>
      <c r="E19" s="39">
        <v>35567.636741303199</v>
      </c>
      <c r="F19" s="107">
        <v>57153.739366737136</v>
      </c>
      <c r="G19" s="108">
        <v>537.08879999999999</v>
      </c>
      <c r="H19" s="108">
        <v>486.27495459470003</v>
      </c>
      <c r="I19" s="109">
        <v>0.82290925158795325</v>
      </c>
      <c r="J19" s="110">
        <v>-97.479789499679555</v>
      </c>
    </row>
    <row r="20" spans="1:10" ht="25.5" x14ac:dyDescent="0.2">
      <c r="A20" s="106" t="s">
        <v>96</v>
      </c>
      <c r="B20" s="39">
        <v>1.2800034115343999</v>
      </c>
      <c r="C20" s="39">
        <v>6.5009999999999998E-2</v>
      </c>
      <c r="D20" s="39">
        <v>0.12720000000000001</v>
      </c>
      <c r="E20" s="39">
        <v>0</v>
      </c>
      <c r="F20" s="107">
        <v>1.4722134115343999</v>
      </c>
      <c r="G20" s="108">
        <v>113.056</v>
      </c>
      <c r="H20" s="108">
        <v>179.076595776</v>
      </c>
      <c r="I20" s="109">
        <v>0.30304622110297907</v>
      </c>
      <c r="J20" s="113" t="s">
        <v>55</v>
      </c>
    </row>
    <row r="21" spans="1:10" ht="25.5" x14ac:dyDescent="0.2">
      <c r="A21" s="106" t="s">
        <v>97</v>
      </c>
      <c r="B21" s="39">
        <v>977.3660571403999</v>
      </c>
      <c r="C21" s="39">
        <v>3749.976965211647</v>
      </c>
      <c r="D21" s="39">
        <v>3379.2168981381451</v>
      </c>
      <c r="E21" s="39">
        <v>3843.8797746717937</v>
      </c>
      <c r="F21" s="107">
        <v>11950.439695161986</v>
      </c>
      <c r="G21" s="108">
        <v>3647.2257807176875</v>
      </c>
      <c r="H21" s="108">
        <v>3332.4835061243416</v>
      </c>
      <c r="I21" s="109">
        <v>5.6394668942792991</v>
      </c>
      <c r="J21" s="110">
        <v>-11.133227296070668</v>
      </c>
    </row>
    <row r="22" spans="1:10" ht="25.5" x14ac:dyDescent="0.2">
      <c r="A22" s="106" t="s">
        <v>98</v>
      </c>
      <c r="B22" s="39">
        <v>0</v>
      </c>
      <c r="C22" s="39">
        <v>0</v>
      </c>
      <c r="D22" s="39">
        <v>0</v>
      </c>
      <c r="E22" s="39">
        <v>0</v>
      </c>
      <c r="F22" s="107">
        <v>0</v>
      </c>
      <c r="G22" s="111">
        <v>0</v>
      </c>
      <c r="H22" s="111">
        <v>0</v>
      </c>
      <c r="I22" s="109">
        <v>0</v>
      </c>
      <c r="J22" s="112" t="s">
        <v>0</v>
      </c>
    </row>
    <row r="23" spans="1:10" ht="15" customHeight="1" x14ac:dyDescent="0.2">
      <c r="A23" s="106" t="s">
        <v>99</v>
      </c>
      <c r="B23" s="39">
        <v>8.0927999999999987</v>
      </c>
      <c r="C23" s="39">
        <v>0</v>
      </c>
      <c r="D23" s="39">
        <v>0</v>
      </c>
      <c r="E23" s="39">
        <v>0</v>
      </c>
      <c r="F23" s="107">
        <v>8.0927999999999987</v>
      </c>
      <c r="G23" s="111">
        <v>0</v>
      </c>
      <c r="H23" s="111">
        <v>179.89200000000002</v>
      </c>
      <c r="I23" s="109">
        <v>0.30442610644022167</v>
      </c>
      <c r="J23" s="112" t="s">
        <v>0</v>
      </c>
    </row>
    <row r="24" spans="1:10" ht="25.5" x14ac:dyDescent="0.2">
      <c r="A24" s="106" t="s">
        <v>100</v>
      </c>
      <c r="B24" s="39">
        <v>0</v>
      </c>
      <c r="C24" s="39">
        <v>0.3</v>
      </c>
      <c r="D24" s="39">
        <v>0</v>
      </c>
      <c r="E24" s="39">
        <v>0</v>
      </c>
      <c r="F24" s="107">
        <v>0.3</v>
      </c>
      <c r="G24" s="111">
        <v>0</v>
      </c>
      <c r="H24" s="111">
        <v>0</v>
      </c>
      <c r="I24" s="109">
        <v>0</v>
      </c>
      <c r="J24" s="110">
        <v>-100</v>
      </c>
    </row>
    <row r="25" spans="1:10" ht="25.5" x14ac:dyDescent="0.2">
      <c r="A25" s="106" t="s">
        <v>101</v>
      </c>
      <c r="B25" s="39">
        <v>0</v>
      </c>
      <c r="C25" s="39"/>
      <c r="D25" s="39">
        <v>0</v>
      </c>
      <c r="E25" s="39">
        <v>0</v>
      </c>
      <c r="F25" s="107">
        <v>0</v>
      </c>
      <c r="G25" s="111">
        <v>0</v>
      </c>
      <c r="H25" s="111">
        <v>9.4472E-2</v>
      </c>
      <c r="I25" s="109">
        <v>1.5987227407344748E-4</v>
      </c>
      <c r="J25" s="112" t="s">
        <v>0</v>
      </c>
    </row>
    <row r="26" spans="1:10" ht="15" customHeight="1" x14ac:dyDescent="0.2">
      <c r="A26" s="114" t="s">
        <v>102</v>
      </c>
      <c r="B26" s="70">
        <v>0</v>
      </c>
      <c r="C26" s="70">
        <v>0.31919999999999998</v>
      </c>
      <c r="D26" s="70">
        <v>3.911</v>
      </c>
      <c r="E26" s="70">
        <v>2.867</v>
      </c>
      <c r="F26" s="107">
        <v>7.0972</v>
      </c>
      <c r="G26" s="115">
        <v>0.88749999999999996</v>
      </c>
      <c r="H26" s="115">
        <v>0.34800000000000003</v>
      </c>
      <c r="I26" s="109">
        <v>5.8891048540900715E-4</v>
      </c>
      <c r="J26" s="112">
        <v>9.0225563909774653</v>
      </c>
    </row>
    <row r="27" spans="1:10" ht="15" customHeight="1" x14ac:dyDescent="0.2">
      <c r="A27" s="116" t="s">
        <v>17</v>
      </c>
      <c r="B27" s="75">
        <v>8980.6211637794368</v>
      </c>
      <c r="C27" s="75">
        <v>46255.526556039367</v>
      </c>
      <c r="D27" s="75">
        <v>13046.887229164306</v>
      </c>
      <c r="E27" s="75">
        <v>173608.4516971205</v>
      </c>
      <c r="F27" s="75">
        <v>241891.48664610356</v>
      </c>
      <c r="G27" s="75">
        <v>408195.96515395108</v>
      </c>
      <c r="H27" s="75">
        <v>59092.172515540929</v>
      </c>
      <c r="I27" s="117">
        <v>99.999999999999972</v>
      </c>
      <c r="J27" s="90">
        <v>27.751594058603459</v>
      </c>
    </row>
    <row r="28" spans="1:10" ht="15" customHeight="1" x14ac:dyDescent="0.2">
      <c r="A28" s="362" t="s">
        <v>22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0" ht="15" customHeight="1" x14ac:dyDescent="0.2">
      <c r="A29" s="118" t="s">
        <v>73</v>
      </c>
      <c r="B29" s="119"/>
      <c r="C29" s="119"/>
      <c r="D29" s="119"/>
      <c r="E29" s="119"/>
      <c r="F29" s="119"/>
      <c r="G29" s="119"/>
      <c r="H29" s="119"/>
      <c r="I29" s="120"/>
      <c r="J29" s="119"/>
    </row>
    <row r="30" spans="1:10" ht="15" customHeight="1" x14ac:dyDescent="0.2">
      <c r="A30" s="78" t="s">
        <v>103</v>
      </c>
      <c r="B30" s="119"/>
      <c r="C30" s="119"/>
      <c r="D30" s="119"/>
      <c r="E30" s="119"/>
      <c r="F30" s="119"/>
      <c r="G30" s="119"/>
      <c r="H30" s="119"/>
      <c r="I30" s="120"/>
      <c r="J30" s="119"/>
    </row>
    <row r="31" spans="1:10" ht="15" customHeight="1" x14ac:dyDescent="0.2">
      <c r="A31" s="394" t="s">
        <v>104</v>
      </c>
      <c r="B31" s="357"/>
      <c r="C31" s="357"/>
      <c r="D31" s="357"/>
      <c r="E31" s="357"/>
      <c r="F31" s="357"/>
      <c r="G31" s="357"/>
      <c r="H31" s="357"/>
      <c r="I31" s="357"/>
      <c r="J31" s="357"/>
    </row>
    <row r="32" spans="1:10" ht="15" customHeight="1" x14ac:dyDescent="0.2">
      <c r="A32" s="356" t="s">
        <v>105</v>
      </c>
      <c r="B32" s="357"/>
      <c r="C32" s="357"/>
      <c r="D32" s="357"/>
      <c r="E32" s="357"/>
      <c r="F32" s="357"/>
      <c r="G32" s="357"/>
      <c r="H32" s="357"/>
      <c r="I32" s="357"/>
      <c r="J32" s="357"/>
    </row>
    <row r="33" spans="1:10" ht="15" customHeight="1" x14ac:dyDescent="0.2">
      <c r="A33" s="356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</row>
    <row r="34" spans="1:10" ht="15" customHeight="1" x14ac:dyDescent="0.2">
      <c r="A34" s="395" t="s">
        <v>3</v>
      </c>
      <c r="B34" s="396"/>
      <c r="C34" s="396"/>
      <c r="D34" s="396"/>
      <c r="E34" s="396"/>
      <c r="F34" s="396"/>
      <c r="G34" s="396"/>
      <c r="H34" s="396"/>
      <c r="I34" s="396"/>
      <c r="J34" s="397"/>
    </row>
    <row r="35" spans="1:10" ht="15" customHeight="1" x14ac:dyDescent="0.2">
      <c r="A35" s="356"/>
      <c r="B35" s="357"/>
      <c r="C35" s="357"/>
      <c r="D35" s="357"/>
      <c r="E35" s="357"/>
      <c r="F35" s="357"/>
      <c r="G35" s="357"/>
      <c r="H35" s="357"/>
      <c r="I35" s="357"/>
      <c r="J35" s="357"/>
    </row>
    <row r="36" spans="1:10" ht="22.5" customHeight="1" x14ac:dyDescent="0.2">
      <c r="A36" s="390" t="s">
        <v>106</v>
      </c>
      <c r="B36" s="379">
        <v>2022</v>
      </c>
      <c r="C36" s="389"/>
      <c r="D36" s="389"/>
      <c r="E36" s="389"/>
      <c r="F36" s="380"/>
      <c r="G36" s="379">
        <v>2023</v>
      </c>
      <c r="H36" s="380"/>
      <c r="I36" s="391" t="s">
        <v>82</v>
      </c>
      <c r="J36" s="392" t="s">
        <v>45</v>
      </c>
    </row>
    <row r="37" spans="1:10" ht="22.5" customHeight="1" x14ac:dyDescent="0.2">
      <c r="A37" s="378"/>
      <c r="B37" s="101" t="s">
        <v>18</v>
      </c>
      <c r="C37" s="101" t="s">
        <v>19</v>
      </c>
      <c r="D37" s="59" t="s">
        <v>107</v>
      </c>
      <c r="E37" s="102" t="s">
        <v>108</v>
      </c>
      <c r="F37" s="101" t="s">
        <v>17</v>
      </c>
      <c r="G37" s="59" t="s">
        <v>109</v>
      </c>
      <c r="H37" s="101" t="s">
        <v>19</v>
      </c>
      <c r="I37" s="382"/>
      <c r="J37" s="393"/>
    </row>
    <row r="38" spans="1:10" ht="15" customHeight="1" x14ac:dyDescent="0.2">
      <c r="A38" s="121"/>
      <c r="B38" s="2"/>
      <c r="C38" s="2"/>
      <c r="D38" s="2"/>
      <c r="E38" s="2"/>
      <c r="F38" s="2"/>
      <c r="G38" s="2"/>
      <c r="H38" s="2"/>
      <c r="I38" s="122"/>
      <c r="J38" s="122"/>
    </row>
    <row r="39" spans="1:10" ht="15" customHeight="1" x14ac:dyDescent="0.2">
      <c r="A39" s="3" t="s">
        <v>110</v>
      </c>
      <c r="B39" s="64">
        <v>766.85793364539984</v>
      </c>
      <c r="C39" s="64">
        <v>732.93915287267998</v>
      </c>
      <c r="D39" s="64">
        <v>2235.5739950496977</v>
      </c>
      <c r="E39" s="64">
        <v>1329.2916204171768</v>
      </c>
      <c r="F39" s="123">
        <v>5064.6627019849548</v>
      </c>
      <c r="G39" s="64">
        <v>1666.2989239273884</v>
      </c>
      <c r="H39" s="64">
        <v>3123.7215387523202</v>
      </c>
      <c r="I39" s="124">
        <v>5.2861849645666652</v>
      </c>
      <c r="J39" s="125">
        <v>326.19111375196883</v>
      </c>
    </row>
    <row r="40" spans="1:10" ht="15" customHeight="1" x14ac:dyDescent="0.2">
      <c r="A40" s="3" t="s">
        <v>111</v>
      </c>
      <c r="B40" s="64">
        <v>0</v>
      </c>
      <c r="C40" s="64">
        <v>0</v>
      </c>
      <c r="D40" s="64">
        <v>0</v>
      </c>
      <c r="E40" s="64">
        <v>0</v>
      </c>
      <c r="F40" s="123">
        <v>0</v>
      </c>
      <c r="G40" s="64">
        <v>0</v>
      </c>
      <c r="H40" s="64">
        <v>12.247</v>
      </c>
      <c r="I40" s="124">
        <v>2.072524918047158E-2</v>
      </c>
      <c r="J40" s="125" t="s">
        <v>0</v>
      </c>
    </row>
    <row r="41" spans="1:10" ht="15" customHeight="1" x14ac:dyDescent="0.2">
      <c r="A41" s="3" t="s">
        <v>112</v>
      </c>
      <c r="B41" s="64">
        <v>0</v>
      </c>
      <c r="C41" s="64">
        <v>875.45544000000007</v>
      </c>
      <c r="D41" s="64">
        <v>78.461857112000004</v>
      </c>
      <c r="E41" s="64">
        <v>32659.335200000001</v>
      </c>
      <c r="F41" s="123">
        <v>33613.252497112</v>
      </c>
      <c r="G41" s="64">
        <v>0</v>
      </c>
      <c r="H41" s="64">
        <v>2304.2659199999998</v>
      </c>
      <c r="I41" s="124">
        <v>3.8994435674098624</v>
      </c>
      <c r="J41" s="125">
        <v>163.20767622393205</v>
      </c>
    </row>
    <row r="42" spans="1:10" ht="15" customHeight="1" x14ac:dyDescent="0.2">
      <c r="A42" s="3" t="s">
        <v>113</v>
      </c>
      <c r="B42" s="64">
        <v>1659.7</v>
      </c>
      <c r="C42" s="64">
        <v>80.28</v>
      </c>
      <c r="D42" s="64">
        <v>0</v>
      </c>
      <c r="E42" s="64">
        <v>85.034669579999999</v>
      </c>
      <c r="F42" s="123">
        <v>1825.0146695799999</v>
      </c>
      <c r="G42" s="64">
        <v>0</v>
      </c>
      <c r="H42" s="64">
        <v>0</v>
      </c>
      <c r="I42" s="124">
        <v>0</v>
      </c>
      <c r="J42" s="126">
        <v>-100</v>
      </c>
    </row>
    <row r="43" spans="1:10" ht="15" customHeight="1" x14ac:dyDescent="0.2">
      <c r="A43" s="3" t="s">
        <v>114</v>
      </c>
      <c r="B43" s="64">
        <v>651.18811197133448</v>
      </c>
      <c r="C43" s="64">
        <v>33935.292697782323</v>
      </c>
      <c r="D43" s="64">
        <v>3016.8882855074644</v>
      </c>
      <c r="E43" s="64">
        <v>5703.287788414028</v>
      </c>
      <c r="F43" s="123">
        <v>43306.656883675147</v>
      </c>
      <c r="G43" s="64">
        <v>3276.5257565999991</v>
      </c>
      <c r="H43" s="64">
        <v>2857.8501578325395</v>
      </c>
      <c r="I43" s="124">
        <v>4.8362584013660008</v>
      </c>
      <c r="J43" s="126">
        <v>-91.578530990483259</v>
      </c>
    </row>
    <row r="44" spans="1:10" ht="15" customHeight="1" x14ac:dyDescent="0.2">
      <c r="A44" s="3" t="s">
        <v>115</v>
      </c>
      <c r="B44" s="64">
        <v>4869.7586181627012</v>
      </c>
      <c r="C44" s="64">
        <v>3701.2141678278504</v>
      </c>
      <c r="D44" s="64">
        <v>6599.9031742566931</v>
      </c>
      <c r="E44" s="64">
        <v>30711.435733738868</v>
      </c>
      <c r="F44" s="123">
        <v>45882.311693986114</v>
      </c>
      <c r="G44" s="64">
        <v>107026.89618884126</v>
      </c>
      <c r="H44" s="64">
        <v>14638.242724198164</v>
      </c>
      <c r="I44" s="124">
        <v>24.771881115639101</v>
      </c>
      <c r="J44" s="125">
        <v>295.49839756473699</v>
      </c>
    </row>
    <row r="45" spans="1:10" ht="15" customHeight="1" x14ac:dyDescent="0.2">
      <c r="A45" s="3" t="s">
        <v>116</v>
      </c>
      <c r="B45" s="64">
        <v>0</v>
      </c>
      <c r="C45" s="64">
        <v>0</v>
      </c>
      <c r="D45" s="64">
        <v>0</v>
      </c>
      <c r="E45" s="64">
        <v>28.420164</v>
      </c>
      <c r="F45" s="123">
        <v>28.420164</v>
      </c>
      <c r="G45" s="64">
        <v>0</v>
      </c>
      <c r="H45" s="64">
        <v>0</v>
      </c>
      <c r="I45" s="124">
        <v>0</v>
      </c>
      <c r="J45" s="125" t="s">
        <v>0</v>
      </c>
    </row>
    <row r="46" spans="1:10" ht="15" customHeight="1" x14ac:dyDescent="0.2">
      <c r="A46" s="3" t="s">
        <v>117</v>
      </c>
      <c r="B46" s="64">
        <v>0</v>
      </c>
      <c r="C46" s="64">
        <v>0</v>
      </c>
      <c r="D46" s="64">
        <v>0</v>
      </c>
      <c r="E46" s="64">
        <v>0</v>
      </c>
      <c r="F46" s="123">
        <v>0</v>
      </c>
      <c r="G46" s="64">
        <v>0</v>
      </c>
      <c r="H46" s="64">
        <v>0</v>
      </c>
      <c r="I46" s="124">
        <v>0</v>
      </c>
      <c r="J46" s="125" t="s">
        <v>0</v>
      </c>
    </row>
    <row r="47" spans="1:10" ht="15" customHeight="1" x14ac:dyDescent="0.2">
      <c r="A47" s="3" t="s">
        <v>118</v>
      </c>
      <c r="B47" s="64">
        <v>0</v>
      </c>
      <c r="C47" s="64">
        <v>1181.9843394601824</v>
      </c>
      <c r="D47" s="64">
        <v>281.54799821850997</v>
      </c>
      <c r="E47" s="64">
        <v>456.13895480000002</v>
      </c>
      <c r="F47" s="123">
        <v>1919.6712924786923</v>
      </c>
      <c r="G47" s="64">
        <v>293259.12042981997</v>
      </c>
      <c r="H47" s="64">
        <v>646.64052823599593</v>
      </c>
      <c r="I47" s="124">
        <v>1.09429134301321</v>
      </c>
      <c r="J47" s="126">
        <v>-45.291954669101656</v>
      </c>
    </row>
    <row r="48" spans="1:10" ht="15" customHeight="1" x14ac:dyDescent="0.2">
      <c r="A48" s="3" t="s">
        <v>119</v>
      </c>
      <c r="B48" s="64">
        <v>986.58600000000001</v>
      </c>
      <c r="C48" s="64">
        <v>3938.2698175105998</v>
      </c>
      <c r="D48" s="64">
        <v>284.66539401993748</v>
      </c>
      <c r="E48" s="64">
        <v>687.90840578720008</v>
      </c>
      <c r="F48" s="123">
        <v>5897.4296173177372</v>
      </c>
      <c r="G48" s="64">
        <v>1895.4937630703</v>
      </c>
      <c r="H48" s="64">
        <v>272.2090423368</v>
      </c>
      <c r="I48" s="124">
        <v>0.46065160705541908</v>
      </c>
      <c r="J48" s="126">
        <v>-93.088105819299486</v>
      </c>
    </row>
    <row r="49" spans="1:10" ht="15" customHeight="1" x14ac:dyDescent="0.2">
      <c r="A49" s="3" t="s">
        <v>120</v>
      </c>
      <c r="B49" s="64">
        <v>0</v>
      </c>
      <c r="C49" s="64">
        <v>0</v>
      </c>
      <c r="D49" s="64">
        <v>0</v>
      </c>
      <c r="E49" s="64">
        <v>0</v>
      </c>
      <c r="F49" s="123">
        <v>0</v>
      </c>
      <c r="G49" s="64">
        <v>0</v>
      </c>
      <c r="H49" s="64">
        <v>0</v>
      </c>
      <c r="I49" s="124">
        <v>0</v>
      </c>
      <c r="J49" s="125" t="s">
        <v>0</v>
      </c>
    </row>
    <row r="50" spans="1:10" ht="15" customHeight="1" x14ac:dyDescent="0.2">
      <c r="A50" s="3" t="s">
        <v>121</v>
      </c>
      <c r="B50" s="64">
        <v>0</v>
      </c>
      <c r="C50" s="64">
        <v>0</v>
      </c>
      <c r="D50" s="64">
        <v>0</v>
      </c>
      <c r="E50" s="64">
        <v>0</v>
      </c>
      <c r="F50" s="123">
        <v>0</v>
      </c>
      <c r="G50" s="64">
        <v>0.59279999999999999</v>
      </c>
      <c r="H50" s="64">
        <v>0</v>
      </c>
      <c r="I50" s="124">
        <v>0</v>
      </c>
      <c r="J50" s="125" t="s">
        <v>0</v>
      </c>
    </row>
    <row r="51" spans="1:10" ht="15" customHeight="1" x14ac:dyDescent="0.2">
      <c r="A51" s="3" t="s">
        <v>122</v>
      </c>
      <c r="B51" s="64">
        <v>0</v>
      </c>
      <c r="C51" s="64">
        <v>985.6965141096</v>
      </c>
      <c r="D51" s="64">
        <v>0</v>
      </c>
      <c r="E51" s="64">
        <v>8.6</v>
      </c>
      <c r="F51" s="123">
        <v>994.29651410960003</v>
      </c>
      <c r="G51" s="64">
        <v>499.67533632416399</v>
      </c>
      <c r="H51" s="64">
        <v>478.236198</v>
      </c>
      <c r="I51" s="124">
        <v>0.80930549282855757</v>
      </c>
      <c r="J51" s="126">
        <v>-51.482409529265638</v>
      </c>
    </row>
    <row r="52" spans="1:10" ht="15" customHeight="1" x14ac:dyDescent="0.2">
      <c r="A52" s="3" t="s">
        <v>123</v>
      </c>
      <c r="B52" s="64">
        <v>46.530500000000004</v>
      </c>
      <c r="C52" s="64">
        <v>532.94064442609874</v>
      </c>
      <c r="D52" s="64">
        <v>549.84652500000004</v>
      </c>
      <c r="E52" s="64">
        <v>486.12371143323202</v>
      </c>
      <c r="F52" s="123">
        <v>1615.4413808593308</v>
      </c>
      <c r="G52" s="64">
        <v>258.02195799999998</v>
      </c>
      <c r="H52" s="64">
        <v>1170.784345593504</v>
      </c>
      <c r="I52" s="124">
        <v>1.9812849921630376</v>
      </c>
      <c r="J52" s="125">
        <v>119.68381616948585</v>
      </c>
    </row>
    <row r="53" spans="1:10" ht="15" customHeight="1" x14ac:dyDescent="0.2">
      <c r="A53" s="3" t="s">
        <v>124</v>
      </c>
      <c r="B53" s="64">
        <v>0</v>
      </c>
      <c r="C53" s="64">
        <v>0</v>
      </c>
      <c r="D53" s="64">
        <v>0</v>
      </c>
      <c r="E53" s="64">
        <v>64.849999999999994</v>
      </c>
      <c r="F53" s="123">
        <v>64.849999999999994</v>
      </c>
      <c r="G53" s="64">
        <v>313.33999736794397</v>
      </c>
      <c r="H53" s="64">
        <v>19386.197279999997</v>
      </c>
      <c r="I53" s="124">
        <v>32.80670934022865</v>
      </c>
      <c r="J53" s="125" t="s">
        <v>0</v>
      </c>
    </row>
    <row r="54" spans="1:10" ht="15" customHeight="1" x14ac:dyDescent="0.2">
      <c r="A54" s="3" t="s">
        <v>125</v>
      </c>
      <c r="B54" s="64">
        <v>0</v>
      </c>
      <c r="C54" s="64">
        <v>0</v>
      </c>
      <c r="D54" s="64">
        <v>0</v>
      </c>
      <c r="E54" s="64">
        <v>0</v>
      </c>
      <c r="F54" s="123">
        <v>0</v>
      </c>
      <c r="G54" s="64">
        <v>0</v>
      </c>
      <c r="H54" s="64">
        <v>0</v>
      </c>
      <c r="I54" s="124">
        <v>0</v>
      </c>
      <c r="J54" s="125" t="s">
        <v>0</v>
      </c>
    </row>
    <row r="55" spans="1:10" ht="23.25" customHeight="1" x14ac:dyDescent="0.2">
      <c r="A55" s="106" t="s">
        <v>126</v>
      </c>
      <c r="B55" s="64">
        <v>0</v>
      </c>
      <c r="C55" s="64">
        <v>291.45378205000003</v>
      </c>
      <c r="D55" s="64">
        <v>0</v>
      </c>
      <c r="E55" s="64">
        <v>30.221952399999999</v>
      </c>
      <c r="F55" s="123">
        <v>321.67573445000005</v>
      </c>
      <c r="G55" s="64">
        <v>0</v>
      </c>
      <c r="H55" s="64">
        <v>358.96859577600003</v>
      </c>
      <c r="I55" s="124">
        <v>0.60747232754320069</v>
      </c>
      <c r="J55" s="125">
        <v>23.164843925208544</v>
      </c>
    </row>
    <row r="56" spans="1:10" ht="15" customHeight="1" x14ac:dyDescent="0.2">
      <c r="A56" s="3" t="s">
        <v>127</v>
      </c>
      <c r="B56" s="64">
        <v>0</v>
      </c>
      <c r="C56" s="64">
        <v>0</v>
      </c>
      <c r="D56" s="64">
        <v>0</v>
      </c>
      <c r="E56" s="64">
        <v>101357.80349655001</v>
      </c>
      <c r="F56" s="123">
        <v>101357.80349655001</v>
      </c>
      <c r="G56" s="64">
        <v>0</v>
      </c>
      <c r="H56" s="64">
        <v>13842.809184815622</v>
      </c>
      <c r="I56" s="124">
        <v>23.425791599005834</v>
      </c>
      <c r="J56" s="125" t="s">
        <v>0</v>
      </c>
    </row>
    <row r="57" spans="1:10" ht="15" customHeight="1" x14ac:dyDescent="0.2">
      <c r="A57" s="116" t="s">
        <v>17</v>
      </c>
      <c r="B57" s="127">
        <v>8980.6211637794349</v>
      </c>
      <c r="C57" s="127">
        <v>46255.526556039331</v>
      </c>
      <c r="D57" s="127">
        <v>13046.887229164304</v>
      </c>
      <c r="E57" s="127">
        <v>173608.4516971205</v>
      </c>
      <c r="F57" s="127">
        <v>241891.48664610359</v>
      </c>
      <c r="G57" s="127">
        <v>408195.96515395102</v>
      </c>
      <c r="H57" s="127">
        <v>59092.172515540937</v>
      </c>
      <c r="I57" s="128">
        <v>100.00000000000001</v>
      </c>
      <c r="J57" s="129">
        <v>27.751594058603569</v>
      </c>
    </row>
    <row r="58" spans="1:10" ht="15" customHeight="1" x14ac:dyDescent="0.2">
      <c r="A58" s="362" t="s">
        <v>22</v>
      </c>
      <c r="B58" s="357"/>
      <c r="C58" s="357"/>
      <c r="D58" s="357"/>
      <c r="E58" s="357"/>
      <c r="F58" s="357"/>
      <c r="G58" s="357"/>
      <c r="H58" s="357"/>
      <c r="I58" s="357"/>
      <c r="J58" s="357"/>
    </row>
    <row r="59" spans="1:10" ht="12.75" customHeight="1" x14ac:dyDescent="0.2">
      <c r="A59" s="78" t="s">
        <v>128</v>
      </c>
      <c r="B59" s="29"/>
      <c r="C59" s="29"/>
      <c r="D59" s="29"/>
      <c r="E59" s="29"/>
      <c r="F59" s="29"/>
      <c r="G59" s="29"/>
      <c r="H59" s="29"/>
      <c r="I59" s="130"/>
      <c r="J59" s="130"/>
    </row>
    <row r="60" spans="1:10" ht="12.75" x14ac:dyDescent="0.2">
      <c r="B60" s="130"/>
      <c r="C60" s="130"/>
      <c r="D60" s="130"/>
      <c r="E60" s="130"/>
      <c r="F60" s="130"/>
      <c r="G60" s="130"/>
      <c r="H60" s="130"/>
      <c r="I60" s="130"/>
      <c r="J60" s="130"/>
    </row>
    <row r="61" spans="1:10" ht="15" customHeight="1" x14ac:dyDescent="0.2">
      <c r="A61" s="94" t="s">
        <v>129</v>
      </c>
      <c r="B61" s="95"/>
      <c r="C61" s="96"/>
      <c r="D61" s="96"/>
      <c r="E61" s="96"/>
      <c r="F61" s="96"/>
      <c r="G61" s="96"/>
      <c r="H61" s="96"/>
      <c r="I61" s="96"/>
      <c r="J61" s="97"/>
    </row>
    <row r="62" spans="1:10" ht="15" customHeight="1" x14ac:dyDescent="0.2">
      <c r="A62" s="27" t="s">
        <v>130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8" customHeight="1" x14ac:dyDescent="0.2">
      <c r="A63" s="22" t="s">
        <v>131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5" customHeight="1" x14ac:dyDescent="0.2">
      <c r="A64" s="22" t="s">
        <v>132</v>
      </c>
      <c r="B64" s="29"/>
      <c r="C64" s="29"/>
      <c r="D64" s="29"/>
      <c r="E64" s="29"/>
      <c r="F64" s="29"/>
      <c r="G64" s="29"/>
      <c r="H64" s="29" t="s">
        <v>30</v>
      </c>
      <c r="I64" s="29"/>
      <c r="J64" s="29"/>
    </row>
    <row r="65" spans="1:10" ht="15" customHeight="1" x14ac:dyDescent="0.2">
      <c r="A65" s="22" t="s">
        <v>133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.75" customHeight="1" x14ac:dyDescent="0.2">
      <c r="A66" s="98" t="s">
        <v>134</v>
      </c>
      <c r="B66" s="131"/>
      <c r="C66" s="131"/>
      <c r="D66" s="131"/>
      <c r="E66" s="131"/>
      <c r="F66" s="131"/>
      <c r="G66" s="131"/>
      <c r="H66" s="131"/>
      <c r="I66" s="131"/>
      <c r="J66" s="131"/>
    </row>
    <row r="67" spans="1:10" ht="15.75" customHeight="1" x14ac:dyDescent="0.2">
      <c r="A67" s="362" t="s">
        <v>135</v>
      </c>
      <c r="B67" s="357"/>
      <c r="C67" s="357"/>
      <c r="D67" s="357"/>
      <c r="E67" s="357"/>
      <c r="F67" s="357"/>
      <c r="G67" s="357"/>
      <c r="H67" s="357"/>
      <c r="I67" s="357"/>
      <c r="J67" s="357"/>
    </row>
    <row r="68" spans="1:10" ht="15.75" customHeight="1" x14ac:dyDescent="0.2">
      <c r="A68" s="51"/>
      <c r="B68" s="51"/>
      <c r="C68" s="51"/>
      <c r="D68" s="51"/>
      <c r="E68" s="51"/>
      <c r="F68" s="51"/>
      <c r="G68" s="51"/>
      <c r="H68" s="51"/>
      <c r="I68" s="100"/>
      <c r="J68" s="51"/>
    </row>
    <row r="69" spans="1:10" ht="15.75" customHeight="1" x14ac:dyDescent="0.2">
      <c r="A69" s="51"/>
      <c r="B69" s="51"/>
      <c r="C69" s="51"/>
      <c r="D69" s="51"/>
      <c r="E69" s="51"/>
      <c r="F69" s="51"/>
      <c r="G69" s="51"/>
      <c r="H69" s="51"/>
      <c r="I69" s="100"/>
      <c r="J69" s="51"/>
    </row>
    <row r="70" spans="1:10" ht="15.75" customHeight="1" x14ac:dyDescent="0.2">
      <c r="A70" s="51"/>
      <c r="B70" s="51"/>
      <c r="C70" s="51"/>
      <c r="D70" s="51"/>
      <c r="E70" s="51"/>
      <c r="F70" s="51"/>
      <c r="G70" s="51"/>
      <c r="H70" s="51"/>
      <c r="I70" s="100"/>
      <c r="J70" s="51"/>
    </row>
    <row r="71" spans="1:10" ht="15.75" customHeight="1" x14ac:dyDescent="0.2">
      <c r="A71" s="51"/>
      <c r="B71" s="51"/>
      <c r="C71" s="51"/>
      <c r="D71" s="51"/>
      <c r="E71" s="51"/>
      <c r="F71" s="51"/>
      <c r="G71" s="51"/>
      <c r="H71" s="51"/>
      <c r="I71" s="100"/>
      <c r="J71" s="51"/>
    </row>
    <row r="72" spans="1:10" ht="15.75" customHeight="1" x14ac:dyDescent="0.2">
      <c r="A72" s="51"/>
      <c r="B72" s="51"/>
      <c r="C72" s="51"/>
      <c r="D72" s="51"/>
      <c r="E72" s="51"/>
      <c r="F72" s="51"/>
      <c r="G72" s="51"/>
      <c r="H72" s="51"/>
      <c r="I72" s="100"/>
      <c r="J72" s="51"/>
    </row>
    <row r="73" spans="1:10" ht="15.75" customHeight="1" x14ac:dyDescent="0.2">
      <c r="A73" s="51"/>
      <c r="B73" s="51"/>
      <c r="C73" s="51"/>
      <c r="D73" s="51"/>
      <c r="E73" s="51"/>
      <c r="F73" s="51"/>
      <c r="G73" s="51"/>
      <c r="H73" s="51"/>
      <c r="I73" s="100"/>
      <c r="J73" s="51"/>
    </row>
    <row r="74" spans="1:10" ht="15.75" customHeight="1" x14ac:dyDescent="0.2">
      <c r="A74" s="51"/>
      <c r="B74" s="51"/>
      <c r="C74" s="51"/>
      <c r="D74" s="51"/>
      <c r="E74" s="51"/>
      <c r="F74" s="51"/>
      <c r="G74" s="51"/>
      <c r="H74" s="51"/>
      <c r="I74" s="100"/>
      <c r="J74" s="51"/>
    </row>
    <row r="75" spans="1:10" ht="15.75" customHeight="1" x14ac:dyDescent="0.2">
      <c r="A75" s="51"/>
      <c r="B75" s="51"/>
      <c r="C75" s="51"/>
      <c r="D75" s="51"/>
      <c r="E75" s="51"/>
      <c r="F75" s="51"/>
      <c r="G75" s="51"/>
      <c r="H75" s="51"/>
      <c r="I75" s="100"/>
      <c r="J75" s="51"/>
    </row>
    <row r="76" spans="1:10" ht="15.75" customHeight="1" x14ac:dyDescent="0.2">
      <c r="A76" s="51"/>
      <c r="B76" s="51"/>
      <c r="C76" s="51"/>
      <c r="D76" s="51"/>
      <c r="E76" s="51"/>
      <c r="F76" s="51"/>
      <c r="G76" s="51"/>
      <c r="H76" s="51"/>
      <c r="I76" s="100"/>
      <c r="J76" s="51"/>
    </row>
    <row r="77" spans="1:10" ht="15.75" customHeight="1" x14ac:dyDescent="0.2">
      <c r="A77" s="51"/>
      <c r="B77" s="51"/>
      <c r="C77" s="51"/>
      <c r="D77" s="51"/>
      <c r="E77" s="51"/>
      <c r="F77" s="51"/>
      <c r="G77" s="51"/>
      <c r="H77" s="51"/>
      <c r="I77" s="100"/>
      <c r="J77" s="51"/>
    </row>
    <row r="78" spans="1:10" ht="15.75" customHeight="1" x14ac:dyDescent="0.2">
      <c r="A78" s="51"/>
      <c r="B78" s="51"/>
      <c r="C78" s="51"/>
      <c r="D78" s="51"/>
      <c r="E78" s="51"/>
      <c r="F78" s="51"/>
      <c r="G78" s="51"/>
      <c r="H78" s="51"/>
      <c r="I78" s="100"/>
      <c r="J78" s="51"/>
    </row>
    <row r="79" spans="1:10" ht="15.75" customHeight="1" x14ac:dyDescent="0.2">
      <c r="A79" s="51"/>
      <c r="B79" s="51"/>
      <c r="C79" s="51"/>
      <c r="D79" s="51"/>
      <c r="E79" s="51"/>
      <c r="F79" s="51"/>
      <c r="G79" s="51"/>
      <c r="H79" s="51"/>
      <c r="I79" s="100"/>
      <c r="J79" s="51"/>
    </row>
    <row r="80" spans="1:10" ht="15.75" customHeight="1" x14ac:dyDescent="0.2">
      <c r="A80" s="51"/>
      <c r="B80" s="51"/>
      <c r="C80" s="51"/>
      <c r="D80" s="51"/>
      <c r="E80" s="51"/>
      <c r="F80" s="51"/>
      <c r="G80" s="51"/>
      <c r="H80" s="51"/>
      <c r="I80" s="100"/>
      <c r="J80" s="51"/>
    </row>
    <row r="81" spans="1:10" ht="15.75" customHeight="1" x14ac:dyDescent="0.2">
      <c r="A81" s="51"/>
      <c r="B81" s="51"/>
      <c r="C81" s="51"/>
      <c r="D81" s="51"/>
      <c r="E81" s="51"/>
      <c r="F81" s="51"/>
      <c r="G81" s="51"/>
      <c r="H81" s="51"/>
      <c r="I81" s="100"/>
      <c r="J81" s="51"/>
    </row>
    <row r="82" spans="1:10" ht="15.75" customHeight="1" x14ac:dyDescent="0.2">
      <c r="A82" s="51"/>
      <c r="B82" s="51"/>
      <c r="C82" s="51"/>
      <c r="D82" s="51"/>
      <c r="E82" s="51"/>
      <c r="F82" s="51"/>
      <c r="G82" s="51"/>
      <c r="H82" s="51"/>
      <c r="I82" s="100"/>
      <c r="J82" s="51"/>
    </row>
    <row r="83" spans="1:10" ht="15.75" customHeight="1" x14ac:dyDescent="0.2">
      <c r="A83" s="51"/>
      <c r="B83" s="51"/>
      <c r="C83" s="51"/>
      <c r="D83" s="51"/>
      <c r="E83" s="51"/>
      <c r="F83" s="51"/>
      <c r="G83" s="51"/>
      <c r="H83" s="51"/>
      <c r="I83" s="100"/>
      <c r="J83" s="51"/>
    </row>
    <row r="84" spans="1:10" ht="15.75" customHeight="1" x14ac:dyDescent="0.2">
      <c r="A84" s="51"/>
      <c r="B84" s="51"/>
      <c r="C84" s="51"/>
      <c r="D84" s="51"/>
      <c r="E84" s="51"/>
      <c r="F84" s="51"/>
      <c r="G84" s="51"/>
      <c r="H84" s="51"/>
      <c r="I84" s="100"/>
      <c r="J84" s="51"/>
    </row>
    <row r="85" spans="1:10" ht="15.75" customHeight="1" x14ac:dyDescent="0.2">
      <c r="A85" s="51"/>
      <c r="B85" s="51"/>
      <c r="C85" s="51"/>
      <c r="D85" s="51"/>
      <c r="E85" s="51"/>
      <c r="F85" s="51"/>
      <c r="G85" s="51"/>
      <c r="H85" s="51"/>
      <c r="I85" s="100"/>
      <c r="J85" s="51"/>
    </row>
    <row r="86" spans="1:10" ht="15.75" customHeight="1" x14ac:dyDescent="0.2">
      <c r="A86" s="51"/>
      <c r="B86" s="51"/>
      <c r="C86" s="51"/>
      <c r="D86" s="51"/>
      <c r="E86" s="51"/>
      <c r="F86" s="51"/>
      <c r="G86" s="51"/>
      <c r="H86" s="51"/>
      <c r="I86" s="100"/>
      <c r="J86" s="51"/>
    </row>
    <row r="87" spans="1:10" ht="15.75" customHeight="1" x14ac:dyDescent="0.2">
      <c r="A87" s="51"/>
      <c r="B87" s="51"/>
      <c r="C87" s="51"/>
      <c r="D87" s="51"/>
      <c r="E87" s="51"/>
      <c r="F87" s="51"/>
      <c r="G87" s="51"/>
      <c r="H87" s="51"/>
      <c r="I87" s="100"/>
      <c r="J87" s="51"/>
    </row>
    <row r="88" spans="1:10" ht="15.75" customHeight="1" x14ac:dyDescent="0.2">
      <c r="A88" s="51"/>
      <c r="B88" s="51"/>
      <c r="C88" s="51"/>
      <c r="D88" s="51"/>
      <c r="E88" s="51"/>
      <c r="F88" s="51"/>
      <c r="G88" s="51"/>
      <c r="H88" s="51"/>
      <c r="I88" s="100"/>
      <c r="J88" s="51"/>
    </row>
    <row r="89" spans="1:10" ht="15.75" customHeight="1" x14ac:dyDescent="0.2">
      <c r="A89" s="51"/>
      <c r="B89" s="51"/>
      <c r="C89" s="51"/>
      <c r="D89" s="51"/>
      <c r="E89" s="51"/>
      <c r="F89" s="51"/>
      <c r="G89" s="51"/>
      <c r="H89" s="51"/>
      <c r="I89" s="100"/>
      <c r="J89" s="51"/>
    </row>
    <row r="90" spans="1:10" ht="15.75" customHeight="1" x14ac:dyDescent="0.2">
      <c r="A90" s="51"/>
      <c r="B90" s="51"/>
      <c r="C90" s="51"/>
      <c r="D90" s="51"/>
      <c r="E90" s="51"/>
      <c r="F90" s="51"/>
      <c r="G90" s="51"/>
      <c r="H90" s="51"/>
      <c r="I90" s="100"/>
      <c r="J90" s="51"/>
    </row>
    <row r="91" spans="1:10" ht="15.75" customHeight="1" x14ac:dyDescent="0.2">
      <c r="A91" s="51"/>
      <c r="B91" s="51"/>
      <c r="C91" s="51"/>
      <c r="D91" s="51"/>
      <c r="E91" s="51"/>
      <c r="F91" s="51"/>
      <c r="G91" s="51"/>
      <c r="H91" s="51"/>
      <c r="I91" s="100"/>
      <c r="J91" s="51"/>
    </row>
    <row r="92" spans="1:10" ht="15.75" customHeight="1" x14ac:dyDescent="0.2">
      <c r="A92" s="51"/>
      <c r="B92" s="51"/>
      <c r="C92" s="51"/>
      <c r="D92" s="51"/>
      <c r="E92" s="51"/>
      <c r="F92" s="51"/>
      <c r="G92" s="51"/>
      <c r="H92" s="51"/>
      <c r="I92" s="100"/>
      <c r="J92" s="51"/>
    </row>
    <row r="93" spans="1:10" ht="15.75" customHeight="1" x14ac:dyDescent="0.2">
      <c r="A93" s="51"/>
      <c r="B93" s="51"/>
      <c r="C93" s="51"/>
      <c r="D93" s="51"/>
      <c r="E93" s="51"/>
      <c r="F93" s="51"/>
      <c r="G93" s="51"/>
      <c r="H93" s="51"/>
      <c r="I93" s="100"/>
      <c r="J93" s="51"/>
    </row>
    <row r="94" spans="1:10" ht="15.75" customHeight="1" x14ac:dyDescent="0.2">
      <c r="A94" s="51"/>
      <c r="B94" s="51"/>
      <c r="C94" s="51"/>
      <c r="D94" s="51"/>
      <c r="E94" s="51"/>
      <c r="F94" s="51"/>
      <c r="G94" s="51"/>
      <c r="H94" s="51"/>
      <c r="I94" s="100"/>
      <c r="J94" s="51"/>
    </row>
    <row r="95" spans="1:10" ht="15.75" customHeight="1" x14ac:dyDescent="0.2">
      <c r="A95" s="51"/>
      <c r="B95" s="51"/>
      <c r="C95" s="51"/>
      <c r="D95" s="51"/>
      <c r="E95" s="51"/>
      <c r="F95" s="51"/>
      <c r="G95" s="51"/>
      <c r="H95" s="51"/>
      <c r="I95" s="100"/>
      <c r="J95" s="51"/>
    </row>
    <row r="96" spans="1:10" ht="15.75" customHeight="1" x14ac:dyDescent="0.2">
      <c r="A96" s="51"/>
      <c r="B96" s="51"/>
      <c r="C96" s="51"/>
      <c r="D96" s="51"/>
      <c r="E96" s="51"/>
      <c r="F96" s="51"/>
      <c r="G96" s="51"/>
      <c r="H96" s="51"/>
      <c r="I96" s="100"/>
      <c r="J96" s="51"/>
    </row>
    <row r="97" spans="1:10" ht="15.75" customHeight="1" x14ac:dyDescent="0.2">
      <c r="A97" s="51"/>
      <c r="B97" s="51"/>
      <c r="C97" s="51"/>
      <c r="D97" s="51"/>
      <c r="E97" s="51"/>
      <c r="F97" s="51"/>
      <c r="G97" s="51"/>
      <c r="H97" s="51"/>
      <c r="I97" s="100"/>
      <c r="J97" s="51"/>
    </row>
    <row r="98" spans="1:10" ht="15.75" customHeight="1" x14ac:dyDescent="0.2">
      <c r="A98" s="51"/>
      <c r="B98" s="51"/>
      <c r="C98" s="51"/>
      <c r="D98" s="51"/>
      <c r="E98" s="51"/>
      <c r="F98" s="51"/>
      <c r="G98" s="51"/>
      <c r="H98" s="51"/>
      <c r="I98" s="100"/>
      <c r="J98" s="51"/>
    </row>
    <row r="99" spans="1:10" ht="15.75" customHeight="1" x14ac:dyDescent="0.2">
      <c r="A99" s="51"/>
      <c r="B99" s="51"/>
      <c r="C99" s="51"/>
      <c r="D99" s="51"/>
      <c r="E99" s="51"/>
      <c r="F99" s="51"/>
      <c r="G99" s="51"/>
      <c r="H99" s="51"/>
      <c r="I99" s="100"/>
      <c r="J99" s="51"/>
    </row>
    <row r="100" spans="1:10" ht="15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100"/>
      <c r="J100" s="51"/>
    </row>
    <row r="101" spans="1:10" ht="15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100"/>
      <c r="J101" s="51"/>
    </row>
    <row r="102" spans="1:10" ht="15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100"/>
      <c r="J102" s="51"/>
    </row>
    <row r="103" spans="1:10" ht="15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100"/>
      <c r="J103" s="51"/>
    </row>
    <row r="104" spans="1:10" ht="15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100"/>
      <c r="J104" s="51"/>
    </row>
    <row r="105" spans="1:10" ht="15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100"/>
      <c r="J105" s="51"/>
    </row>
    <row r="106" spans="1:10" ht="15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100"/>
      <c r="J106" s="51"/>
    </row>
    <row r="107" spans="1:10" ht="15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100"/>
      <c r="J107" s="51"/>
    </row>
    <row r="108" spans="1:10" ht="15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100"/>
      <c r="J108" s="51"/>
    </row>
    <row r="109" spans="1:10" ht="15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100"/>
      <c r="J109" s="51"/>
    </row>
    <row r="110" spans="1:10" ht="15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100"/>
      <c r="J110" s="51"/>
    </row>
    <row r="111" spans="1:10" ht="15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100"/>
      <c r="J111" s="51"/>
    </row>
    <row r="112" spans="1:10" ht="15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100"/>
      <c r="J112" s="51"/>
    </row>
    <row r="113" spans="1:10" ht="15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100"/>
      <c r="J113" s="51"/>
    </row>
    <row r="114" spans="1:10" ht="15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100"/>
      <c r="J114" s="51"/>
    </row>
    <row r="115" spans="1:10" ht="15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100"/>
      <c r="J115" s="51"/>
    </row>
    <row r="116" spans="1:10" ht="15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100"/>
      <c r="J116" s="51"/>
    </row>
    <row r="117" spans="1:10" ht="15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100"/>
      <c r="J117" s="51"/>
    </row>
    <row r="118" spans="1:10" ht="15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100"/>
      <c r="J118" s="51"/>
    </row>
    <row r="119" spans="1:10" ht="15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100"/>
      <c r="J119" s="51"/>
    </row>
    <row r="120" spans="1:10" ht="15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100"/>
      <c r="J120" s="51"/>
    </row>
    <row r="121" spans="1:10" ht="15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100"/>
      <c r="J121" s="51"/>
    </row>
    <row r="122" spans="1:10" ht="15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100"/>
      <c r="J122" s="51"/>
    </row>
    <row r="123" spans="1:10" ht="15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100"/>
      <c r="J123" s="51"/>
    </row>
    <row r="124" spans="1:10" ht="15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100"/>
      <c r="J124" s="51"/>
    </row>
    <row r="125" spans="1:10" ht="15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100"/>
      <c r="J125" s="51"/>
    </row>
    <row r="126" spans="1:10" ht="15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100"/>
      <c r="J126" s="51"/>
    </row>
    <row r="127" spans="1:10" ht="15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100"/>
      <c r="J127" s="51"/>
    </row>
    <row r="128" spans="1:10" ht="15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100"/>
      <c r="J128" s="51"/>
    </row>
    <row r="129" spans="1:10" ht="15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100"/>
      <c r="J129" s="51"/>
    </row>
    <row r="130" spans="1:10" ht="15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100"/>
      <c r="J130" s="51"/>
    </row>
    <row r="131" spans="1:10" ht="15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100"/>
      <c r="J131" s="51"/>
    </row>
    <row r="132" spans="1:10" ht="15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100"/>
      <c r="J132" s="51"/>
    </row>
    <row r="133" spans="1:10" ht="15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100"/>
      <c r="J133" s="51"/>
    </row>
    <row r="134" spans="1:10" ht="15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100"/>
      <c r="J134" s="51"/>
    </row>
    <row r="135" spans="1:10" ht="15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100"/>
      <c r="J135" s="51"/>
    </row>
    <row r="136" spans="1:10" ht="15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100"/>
      <c r="J136" s="51"/>
    </row>
    <row r="137" spans="1:10" ht="15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100"/>
      <c r="J137" s="51"/>
    </row>
    <row r="138" spans="1:10" ht="15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100"/>
      <c r="J138" s="51"/>
    </row>
    <row r="139" spans="1:10" ht="15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100"/>
      <c r="J139" s="51"/>
    </row>
    <row r="140" spans="1:10" ht="15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100"/>
      <c r="J140" s="51"/>
    </row>
    <row r="141" spans="1:10" ht="15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100"/>
      <c r="J141" s="51"/>
    </row>
    <row r="142" spans="1:10" ht="15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100"/>
      <c r="J142" s="51"/>
    </row>
    <row r="143" spans="1:10" ht="15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100"/>
      <c r="J143" s="51"/>
    </row>
    <row r="144" spans="1:10" ht="15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100"/>
      <c r="J144" s="51"/>
    </row>
    <row r="145" spans="1:10" ht="15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100"/>
      <c r="J145" s="51"/>
    </row>
    <row r="146" spans="1:10" ht="15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100"/>
      <c r="J146" s="51"/>
    </row>
    <row r="147" spans="1:10" ht="15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100"/>
      <c r="J147" s="51"/>
    </row>
    <row r="148" spans="1:10" ht="15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100"/>
      <c r="J148" s="51"/>
    </row>
    <row r="149" spans="1:10" ht="15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100"/>
      <c r="J149" s="51"/>
    </row>
    <row r="150" spans="1:10" ht="15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100"/>
      <c r="J150" s="51"/>
    </row>
    <row r="151" spans="1:10" ht="15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100"/>
      <c r="J151" s="51"/>
    </row>
    <row r="152" spans="1:10" ht="15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100"/>
      <c r="J152" s="51"/>
    </row>
    <row r="153" spans="1:10" ht="15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100"/>
      <c r="J153" s="51"/>
    </row>
    <row r="154" spans="1:10" ht="15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100"/>
      <c r="J154" s="51"/>
    </row>
    <row r="155" spans="1:10" ht="15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100"/>
      <c r="J155" s="51"/>
    </row>
    <row r="156" spans="1:10" ht="15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100"/>
      <c r="J156" s="51"/>
    </row>
    <row r="157" spans="1:10" ht="15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100"/>
      <c r="J157" s="51"/>
    </row>
    <row r="158" spans="1:10" ht="15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100"/>
      <c r="J158" s="51"/>
    </row>
    <row r="159" spans="1:10" ht="15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100"/>
      <c r="J159" s="51"/>
    </row>
    <row r="160" spans="1:10" ht="15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100"/>
      <c r="J160" s="51"/>
    </row>
    <row r="161" spans="1:10" ht="15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100"/>
      <c r="J161" s="51"/>
    </row>
    <row r="162" spans="1:10" ht="15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100"/>
      <c r="J162" s="51"/>
    </row>
    <row r="163" spans="1:10" ht="15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100"/>
      <c r="J163" s="51"/>
    </row>
    <row r="164" spans="1:10" ht="15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100"/>
      <c r="J164" s="51"/>
    </row>
    <row r="165" spans="1:10" ht="15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100"/>
      <c r="J165" s="51"/>
    </row>
    <row r="166" spans="1:10" ht="15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100"/>
      <c r="J166" s="51"/>
    </row>
    <row r="167" spans="1:10" ht="15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100"/>
      <c r="J167" s="51"/>
    </row>
    <row r="168" spans="1:10" ht="15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100"/>
      <c r="J168" s="51"/>
    </row>
    <row r="169" spans="1:10" ht="15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100"/>
      <c r="J169" s="51"/>
    </row>
    <row r="170" spans="1:10" ht="15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100"/>
      <c r="J170" s="51"/>
    </row>
    <row r="171" spans="1:10" ht="15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100"/>
      <c r="J171" s="51"/>
    </row>
    <row r="172" spans="1:10" ht="15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100"/>
      <c r="J172" s="51"/>
    </row>
    <row r="173" spans="1:10" ht="15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100"/>
      <c r="J173" s="51"/>
    </row>
    <row r="174" spans="1:10" ht="15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100"/>
      <c r="J174" s="51"/>
    </row>
    <row r="175" spans="1:10" ht="15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100"/>
      <c r="J175" s="51"/>
    </row>
    <row r="176" spans="1:10" ht="15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100"/>
      <c r="J176" s="51"/>
    </row>
    <row r="177" spans="1:10" ht="15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100"/>
      <c r="J177" s="51"/>
    </row>
    <row r="178" spans="1:10" ht="15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100"/>
      <c r="J178" s="51"/>
    </row>
    <row r="179" spans="1:10" ht="15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100"/>
      <c r="J179" s="51"/>
    </row>
    <row r="180" spans="1:10" ht="15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100"/>
      <c r="J180" s="51"/>
    </row>
    <row r="181" spans="1:10" ht="15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100"/>
      <c r="J181" s="51"/>
    </row>
    <row r="182" spans="1:10" ht="15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100"/>
      <c r="J182" s="51"/>
    </row>
    <row r="183" spans="1:10" ht="15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100"/>
      <c r="J183" s="51"/>
    </row>
    <row r="184" spans="1:10" ht="15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100"/>
      <c r="J184" s="51"/>
    </row>
    <row r="185" spans="1:10" ht="15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100"/>
      <c r="J185" s="51"/>
    </row>
    <row r="186" spans="1:10" ht="15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100"/>
      <c r="J186" s="51"/>
    </row>
    <row r="187" spans="1:10" ht="15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100"/>
      <c r="J187" s="51"/>
    </row>
    <row r="188" spans="1:10" ht="15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100"/>
      <c r="J188" s="51"/>
    </row>
    <row r="189" spans="1:10" ht="15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100"/>
      <c r="J189" s="51"/>
    </row>
    <row r="190" spans="1:10" ht="15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100"/>
      <c r="J190" s="51"/>
    </row>
    <row r="191" spans="1:10" ht="15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100"/>
      <c r="J191" s="51"/>
    </row>
    <row r="192" spans="1:10" ht="15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100"/>
      <c r="J192" s="51"/>
    </row>
    <row r="193" spans="1:10" ht="15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100"/>
      <c r="J193" s="51"/>
    </row>
    <row r="194" spans="1:10" ht="15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100"/>
      <c r="J194" s="51"/>
    </row>
    <row r="195" spans="1:10" ht="15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100"/>
      <c r="J195" s="51"/>
    </row>
    <row r="196" spans="1:10" ht="15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100"/>
      <c r="J196" s="51"/>
    </row>
    <row r="197" spans="1:10" ht="15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100"/>
      <c r="J197" s="51"/>
    </row>
    <row r="198" spans="1:10" ht="15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100"/>
      <c r="J198" s="51"/>
    </row>
    <row r="199" spans="1:10" ht="15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100"/>
      <c r="J199" s="51"/>
    </row>
    <row r="200" spans="1:10" ht="15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100"/>
      <c r="J200" s="51"/>
    </row>
    <row r="201" spans="1:10" ht="15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100"/>
      <c r="J201" s="51"/>
    </row>
    <row r="202" spans="1:10" ht="15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100"/>
      <c r="J202" s="51"/>
    </row>
    <row r="203" spans="1:10" ht="15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100"/>
      <c r="J203" s="51"/>
    </row>
    <row r="204" spans="1:10" ht="15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100"/>
      <c r="J204" s="51"/>
    </row>
    <row r="205" spans="1:10" ht="15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100"/>
      <c r="J205" s="51"/>
    </row>
    <row r="206" spans="1:10" ht="15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100"/>
      <c r="J206" s="51"/>
    </row>
    <row r="207" spans="1:10" ht="15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100"/>
      <c r="J207" s="51"/>
    </row>
    <row r="208" spans="1:10" ht="15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100"/>
      <c r="J208" s="51"/>
    </row>
    <row r="209" spans="1:10" ht="15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100"/>
      <c r="J209" s="51"/>
    </row>
    <row r="210" spans="1:10" ht="15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100"/>
      <c r="J210" s="51"/>
    </row>
    <row r="211" spans="1:10" ht="15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100"/>
      <c r="J211" s="51"/>
    </row>
    <row r="212" spans="1:10" ht="15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100"/>
      <c r="J212" s="51"/>
    </row>
    <row r="213" spans="1:10" ht="15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100"/>
      <c r="J213" s="51"/>
    </row>
    <row r="214" spans="1:10" ht="15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100"/>
      <c r="J214" s="51"/>
    </row>
    <row r="215" spans="1:10" ht="15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100"/>
      <c r="J215" s="51"/>
    </row>
    <row r="216" spans="1:10" ht="15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100"/>
      <c r="J216" s="51"/>
    </row>
    <row r="217" spans="1:10" ht="15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100"/>
      <c r="J217" s="51"/>
    </row>
    <row r="218" spans="1:10" ht="15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100"/>
      <c r="J218" s="51"/>
    </row>
    <row r="219" spans="1:10" ht="15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100"/>
      <c r="J219" s="51"/>
    </row>
    <row r="220" spans="1:10" ht="15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100"/>
      <c r="J220" s="51"/>
    </row>
    <row r="221" spans="1:10" ht="15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100"/>
      <c r="J221" s="51"/>
    </row>
    <row r="222" spans="1:10" ht="15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100"/>
      <c r="J222" s="51"/>
    </row>
    <row r="223" spans="1:10" ht="15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100"/>
      <c r="J223" s="51"/>
    </row>
    <row r="224" spans="1:10" ht="15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100"/>
      <c r="J224" s="51"/>
    </row>
    <row r="225" spans="1:10" ht="15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100"/>
      <c r="J225" s="51"/>
    </row>
    <row r="226" spans="1:10" ht="15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100"/>
      <c r="J226" s="51"/>
    </row>
    <row r="227" spans="1:10" ht="15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100"/>
      <c r="J227" s="51"/>
    </row>
    <row r="228" spans="1:10" ht="15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100"/>
      <c r="J228" s="51"/>
    </row>
    <row r="229" spans="1:10" ht="15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100"/>
      <c r="J229" s="51"/>
    </row>
    <row r="230" spans="1:10" ht="15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100"/>
      <c r="J230" s="51"/>
    </row>
    <row r="231" spans="1:10" ht="15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100"/>
      <c r="J231" s="51"/>
    </row>
    <row r="232" spans="1:10" ht="15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100"/>
      <c r="J232" s="51"/>
    </row>
    <row r="233" spans="1:10" ht="15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100"/>
      <c r="J233" s="51"/>
    </row>
    <row r="234" spans="1:10" ht="15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100"/>
      <c r="J234" s="51"/>
    </row>
    <row r="235" spans="1:10" ht="15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100"/>
      <c r="J235" s="51"/>
    </row>
    <row r="236" spans="1:10" ht="15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100"/>
      <c r="J236" s="51"/>
    </row>
    <row r="237" spans="1:10" ht="15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100"/>
      <c r="J237" s="51"/>
    </row>
    <row r="238" spans="1:10" ht="15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100"/>
      <c r="J238" s="51"/>
    </row>
    <row r="239" spans="1:10" ht="15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100"/>
      <c r="J239" s="51"/>
    </row>
    <row r="240" spans="1:10" ht="15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100"/>
      <c r="J240" s="51"/>
    </row>
    <row r="241" spans="1:10" ht="15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100"/>
      <c r="J241" s="51"/>
    </row>
    <row r="242" spans="1:10" ht="15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100"/>
      <c r="J242" s="51"/>
    </row>
    <row r="243" spans="1:10" ht="15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100"/>
      <c r="J243" s="51"/>
    </row>
    <row r="244" spans="1:10" ht="15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100"/>
      <c r="J244" s="51"/>
    </row>
    <row r="245" spans="1:10" ht="15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100"/>
      <c r="J245" s="51"/>
    </row>
    <row r="246" spans="1:10" ht="15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100"/>
      <c r="J246" s="51"/>
    </row>
    <row r="247" spans="1:10" ht="15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100"/>
      <c r="J247" s="51"/>
    </row>
    <row r="248" spans="1:10" ht="15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100"/>
      <c r="J248" s="51"/>
    </row>
    <row r="249" spans="1:10" ht="15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100"/>
      <c r="J249" s="51"/>
    </row>
    <row r="250" spans="1:10" ht="15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100"/>
      <c r="J250" s="51"/>
    </row>
    <row r="251" spans="1:10" ht="15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100"/>
      <c r="J251" s="51"/>
    </row>
    <row r="252" spans="1:10" ht="15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100"/>
      <c r="J252" s="51"/>
    </row>
    <row r="253" spans="1:10" ht="15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100"/>
      <c r="J253" s="51"/>
    </row>
    <row r="254" spans="1:10" ht="15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100"/>
      <c r="J254" s="51"/>
    </row>
    <row r="255" spans="1:10" ht="15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100"/>
      <c r="J255" s="51"/>
    </row>
    <row r="256" spans="1:10" ht="15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100"/>
      <c r="J256" s="51"/>
    </row>
    <row r="257" spans="1:10" ht="15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100"/>
      <c r="J257" s="51"/>
    </row>
    <row r="258" spans="1:10" ht="15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100"/>
      <c r="J258" s="51"/>
    </row>
    <row r="259" spans="1:10" ht="15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100"/>
      <c r="J259" s="51"/>
    </row>
    <row r="260" spans="1:10" ht="15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100"/>
      <c r="J260" s="51"/>
    </row>
    <row r="261" spans="1:10" ht="15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100"/>
      <c r="J261" s="51"/>
    </row>
    <row r="262" spans="1:10" ht="15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100"/>
      <c r="J262" s="51"/>
    </row>
    <row r="263" spans="1:10" ht="15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100"/>
      <c r="J263" s="51"/>
    </row>
    <row r="264" spans="1:10" ht="15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100"/>
      <c r="J264" s="51"/>
    </row>
    <row r="265" spans="1:10" ht="15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100"/>
      <c r="J265" s="51"/>
    </row>
    <row r="266" spans="1:10" ht="15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100"/>
      <c r="J266" s="51"/>
    </row>
    <row r="267" spans="1:10" ht="15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100"/>
      <c r="J267" s="51"/>
    </row>
    <row r="268" spans="1:10" ht="15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100"/>
      <c r="J268" s="51"/>
    </row>
    <row r="269" spans="1:10" ht="15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100"/>
      <c r="J269" s="51"/>
    </row>
    <row r="270" spans="1:10" ht="15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100"/>
      <c r="J270" s="51"/>
    </row>
    <row r="271" spans="1:10" ht="15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100"/>
      <c r="J271" s="51"/>
    </row>
    <row r="272" spans="1:10" ht="15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100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100"/>
      <c r="J273" s="51"/>
    </row>
    <row r="274" spans="1:10" ht="15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100"/>
      <c r="J274" s="51"/>
    </row>
    <row r="275" spans="1:10" ht="15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100"/>
      <c r="J275" s="51"/>
    </row>
    <row r="276" spans="1:10" ht="15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100"/>
      <c r="J276" s="51"/>
    </row>
    <row r="277" spans="1:10" ht="15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100"/>
      <c r="J277" s="51"/>
    </row>
    <row r="278" spans="1:10" ht="15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100"/>
      <c r="J278" s="51"/>
    </row>
    <row r="279" spans="1:10" ht="15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100"/>
      <c r="J279" s="51"/>
    </row>
    <row r="280" spans="1:10" ht="15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100"/>
      <c r="J280" s="51"/>
    </row>
    <row r="281" spans="1:10" ht="15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100"/>
      <c r="J281" s="51"/>
    </row>
    <row r="282" spans="1:10" ht="15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100"/>
      <c r="J282" s="51"/>
    </row>
    <row r="283" spans="1:10" ht="15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100"/>
      <c r="J283" s="51"/>
    </row>
    <row r="284" spans="1:10" ht="15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100"/>
      <c r="J284" s="51"/>
    </row>
    <row r="285" spans="1:10" ht="15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100"/>
      <c r="J285" s="51"/>
    </row>
    <row r="286" spans="1:10" ht="15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100"/>
      <c r="J286" s="51"/>
    </row>
    <row r="287" spans="1:10" ht="15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100"/>
      <c r="J287" s="51"/>
    </row>
    <row r="288" spans="1:10" ht="15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100"/>
      <c r="J288" s="51"/>
    </row>
    <row r="289" spans="1:10" ht="15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100"/>
      <c r="J289" s="51"/>
    </row>
    <row r="290" spans="1:10" ht="15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100"/>
      <c r="J290" s="51"/>
    </row>
    <row r="291" spans="1:10" ht="15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100"/>
      <c r="J291" s="51"/>
    </row>
    <row r="292" spans="1:10" ht="15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100"/>
      <c r="J292" s="51"/>
    </row>
    <row r="293" spans="1:10" ht="15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100"/>
      <c r="J293" s="51"/>
    </row>
    <row r="294" spans="1:10" ht="15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100"/>
      <c r="J294" s="51"/>
    </row>
    <row r="295" spans="1:10" ht="15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100"/>
      <c r="J295" s="51"/>
    </row>
    <row r="296" spans="1:10" ht="15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100"/>
      <c r="J296" s="51"/>
    </row>
    <row r="297" spans="1:10" ht="15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100"/>
      <c r="J297" s="51"/>
    </row>
    <row r="298" spans="1:10" ht="15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100"/>
      <c r="J298" s="51"/>
    </row>
    <row r="299" spans="1:10" ht="15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100"/>
      <c r="J299" s="51"/>
    </row>
    <row r="300" spans="1:10" ht="15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100"/>
      <c r="J300" s="51"/>
    </row>
    <row r="301" spans="1:10" ht="15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100"/>
      <c r="J301" s="51"/>
    </row>
    <row r="302" spans="1:10" ht="15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100"/>
      <c r="J302" s="51"/>
    </row>
    <row r="303" spans="1:10" ht="15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100"/>
      <c r="J303" s="51"/>
    </row>
    <row r="304" spans="1:10" ht="15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100"/>
      <c r="J304" s="51"/>
    </row>
    <row r="305" spans="1:10" ht="15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100"/>
      <c r="J305" s="51"/>
    </row>
    <row r="306" spans="1:10" ht="15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100"/>
      <c r="J306" s="51"/>
    </row>
    <row r="307" spans="1:10" ht="15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100"/>
      <c r="J307" s="51"/>
    </row>
    <row r="308" spans="1:10" ht="15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100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100"/>
      <c r="J309" s="51"/>
    </row>
    <row r="310" spans="1:10" ht="15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100"/>
      <c r="J310" s="51"/>
    </row>
    <row r="311" spans="1:10" ht="15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100"/>
      <c r="J311" s="51"/>
    </row>
    <row r="312" spans="1:10" ht="15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100"/>
      <c r="J312" s="51"/>
    </row>
    <row r="313" spans="1:10" ht="15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100"/>
      <c r="J313" s="51"/>
    </row>
    <row r="314" spans="1:10" ht="15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100"/>
      <c r="J314" s="51"/>
    </row>
    <row r="315" spans="1:10" ht="15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100"/>
      <c r="J315" s="51"/>
    </row>
    <row r="316" spans="1:10" ht="15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100"/>
      <c r="J316" s="51"/>
    </row>
    <row r="317" spans="1:10" ht="15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100"/>
      <c r="J317" s="51"/>
    </row>
    <row r="318" spans="1:10" ht="15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100"/>
      <c r="J318" s="51"/>
    </row>
    <row r="319" spans="1:10" ht="15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100"/>
      <c r="J319" s="51"/>
    </row>
    <row r="320" spans="1:10" ht="15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100"/>
      <c r="J320" s="51"/>
    </row>
    <row r="321" spans="1:10" ht="15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100"/>
      <c r="J321" s="51"/>
    </row>
    <row r="322" spans="1:10" ht="15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100"/>
      <c r="J322" s="51"/>
    </row>
    <row r="323" spans="1:10" ht="15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100"/>
      <c r="J323" s="51"/>
    </row>
    <row r="324" spans="1:10" ht="15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100"/>
      <c r="J324" s="51"/>
    </row>
    <row r="325" spans="1:10" ht="15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100"/>
      <c r="J325" s="51"/>
    </row>
    <row r="326" spans="1:10" ht="15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100"/>
      <c r="J326" s="51"/>
    </row>
    <row r="327" spans="1:10" ht="15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100"/>
      <c r="J327" s="51"/>
    </row>
    <row r="328" spans="1:10" ht="15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100"/>
      <c r="J328" s="51"/>
    </row>
    <row r="329" spans="1:10" ht="15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100"/>
      <c r="J329" s="51"/>
    </row>
    <row r="330" spans="1:10" ht="15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100"/>
      <c r="J330" s="51"/>
    </row>
    <row r="331" spans="1:10" ht="15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100"/>
      <c r="J331" s="51"/>
    </row>
    <row r="332" spans="1:10" ht="15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100"/>
      <c r="J332" s="51"/>
    </row>
    <row r="333" spans="1:10" ht="15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100"/>
      <c r="J333" s="51"/>
    </row>
    <row r="334" spans="1:10" ht="15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100"/>
      <c r="J334" s="51"/>
    </row>
    <row r="335" spans="1:10" ht="15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100"/>
      <c r="J335" s="51"/>
    </row>
    <row r="336" spans="1:10" ht="15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100"/>
      <c r="J336" s="51"/>
    </row>
    <row r="337" spans="1:10" ht="15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100"/>
      <c r="J337" s="51"/>
    </row>
    <row r="338" spans="1:10" ht="15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100"/>
      <c r="J338" s="51"/>
    </row>
    <row r="339" spans="1:10" ht="15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100"/>
      <c r="J339" s="51"/>
    </row>
    <row r="340" spans="1:10" ht="15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100"/>
      <c r="J340" s="51"/>
    </row>
    <row r="341" spans="1:10" ht="15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100"/>
      <c r="J341" s="51"/>
    </row>
    <row r="342" spans="1:10" ht="15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100"/>
      <c r="J342" s="51"/>
    </row>
    <row r="343" spans="1:10" ht="15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100"/>
      <c r="J343" s="51"/>
    </row>
    <row r="344" spans="1:10" ht="15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100"/>
      <c r="J344" s="51"/>
    </row>
    <row r="345" spans="1:10" ht="15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100"/>
      <c r="J345" s="51"/>
    </row>
    <row r="346" spans="1:10" ht="15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100"/>
      <c r="J346" s="51"/>
    </row>
    <row r="347" spans="1:10" ht="15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100"/>
      <c r="J347" s="51"/>
    </row>
    <row r="348" spans="1:10" ht="15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100"/>
      <c r="J348" s="51"/>
    </row>
    <row r="349" spans="1:10" ht="15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100"/>
      <c r="J349" s="51"/>
    </row>
    <row r="350" spans="1:10" ht="15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100"/>
      <c r="J350" s="51"/>
    </row>
    <row r="351" spans="1:10" ht="15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100"/>
      <c r="J351" s="51"/>
    </row>
    <row r="352" spans="1:10" ht="15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100"/>
      <c r="J352" s="51"/>
    </row>
    <row r="353" spans="1:10" ht="15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100"/>
      <c r="J353" s="51"/>
    </row>
    <row r="354" spans="1:10" ht="15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100"/>
      <c r="J354" s="51"/>
    </row>
    <row r="355" spans="1:10" ht="15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100"/>
      <c r="J355" s="51"/>
    </row>
    <row r="356" spans="1:10" ht="15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100"/>
      <c r="J356" s="51"/>
    </row>
    <row r="357" spans="1:10" ht="15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100"/>
      <c r="J357" s="51"/>
    </row>
    <row r="358" spans="1:10" ht="15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100"/>
      <c r="J358" s="51"/>
    </row>
    <row r="359" spans="1:10" ht="15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100"/>
      <c r="J359" s="51"/>
    </row>
    <row r="360" spans="1:10" ht="15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100"/>
      <c r="J360" s="51"/>
    </row>
    <row r="361" spans="1:10" ht="15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100"/>
      <c r="J361" s="51"/>
    </row>
    <row r="362" spans="1:10" ht="15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100"/>
      <c r="J362" s="51"/>
    </row>
    <row r="363" spans="1:10" ht="15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100"/>
      <c r="J363" s="51"/>
    </row>
    <row r="364" spans="1:10" ht="15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100"/>
      <c r="J364" s="51"/>
    </row>
    <row r="365" spans="1:10" ht="15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100"/>
      <c r="J365" s="51"/>
    </row>
    <row r="366" spans="1:10" ht="15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100"/>
      <c r="J366" s="51"/>
    </row>
    <row r="367" spans="1:10" ht="15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100"/>
      <c r="J367" s="51"/>
    </row>
    <row r="368" spans="1:10" ht="15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100"/>
      <c r="J368" s="51"/>
    </row>
    <row r="369" spans="1:10" ht="15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100"/>
      <c r="J369" s="51"/>
    </row>
    <row r="370" spans="1:10" ht="15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100"/>
      <c r="J370" s="51"/>
    </row>
    <row r="371" spans="1:10" ht="15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100"/>
      <c r="J371" s="51"/>
    </row>
    <row r="372" spans="1:10" ht="15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100"/>
      <c r="J372" s="51"/>
    </row>
    <row r="373" spans="1:10" ht="15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100"/>
      <c r="J373" s="51"/>
    </row>
    <row r="374" spans="1:10" ht="15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100"/>
      <c r="J374" s="51"/>
    </row>
    <row r="375" spans="1:10" ht="15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100"/>
      <c r="J375" s="51"/>
    </row>
    <row r="376" spans="1:10" ht="15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100"/>
      <c r="J376" s="51"/>
    </row>
    <row r="377" spans="1:10" ht="15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100"/>
      <c r="J377" s="51"/>
    </row>
    <row r="378" spans="1:10" ht="15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100"/>
      <c r="J378" s="51"/>
    </row>
    <row r="379" spans="1:10" ht="15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100"/>
      <c r="J379" s="51"/>
    </row>
    <row r="380" spans="1:10" ht="15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100"/>
      <c r="J380" s="51"/>
    </row>
    <row r="381" spans="1:10" ht="15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100"/>
      <c r="J381" s="51"/>
    </row>
    <row r="382" spans="1:10" ht="15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100"/>
      <c r="J382" s="51"/>
    </row>
    <row r="383" spans="1:10" ht="15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100"/>
      <c r="J383" s="51"/>
    </row>
    <row r="384" spans="1:10" ht="15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100"/>
      <c r="J384" s="51"/>
    </row>
    <row r="385" spans="1:10" ht="15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100"/>
      <c r="J385" s="51"/>
    </row>
    <row r="386" spans="1:10" ht="15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100"/>
      <c r="J386" s="51"/>
    </row>
    <row r="387" spans="1:10" ht="15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100"/>
      <c r="J387" s="51"/>
    </row>
    <row r="388" spans="1:10" ht="15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100"/>
      <c r="J388" s="51"/>
    </row>
    <row r="389" spans="1:10" ht="15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100"/>
      <c r="J389" s="51"/>
    </row>
    <row r="390" spans="1:10" ht="15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100"/>
      <c r="J390" s="51"/>
    </row>
    <row r="391" spans="1:10" ht="15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100"/>
      <c r="J391" s="51"/>
    </row>
    <row r="392" spans="1:10" ht="15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100"/>
      <c r="J392" s="51"/>
    </row>
    <row r="393" spans="1:10" ht="15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100"/>
      <c r="J393" s="51"/>
    </row>
    <row r="394" spans="1:10" ht="15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100"/>
      <c r="J394" s="51"/>
    </row>
    <row r="395" spans="1:10" ht="15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100"/>
      <c r="J395" s="51"/>
    </row>
    <row r="396" spans="1:10" ht="15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100"/>
      <c r="J396" s="51"/>
    </row>
    <row r="397" spans="1:10" ht="15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100"/>
      <c r="J397" s="51"/>
    </row>
    <row r="398" spans="1:10" ht="15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100"/>
      <c r="J398" s="51"/>
    </row>
    <row r="399" spans="1:10" ht="15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100"/>
      <c r="J399" s="51"/>
    </row>
    <row r="400" spans="1:10" ht="15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100"/>
      <c r="J400" s="51"/>
    </row>
    <row r="401" spans="1:10" ht="15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100"/>
      <c r="J401" s="51"/>
    </row>
    <row r="402" spans="1:10" ht="15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100"/>
      <c r="J402" s="51"/>
    </row>
    <row r="403" spans="1:10" ht="15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100"/>
      <c r="J403" s="51"/>
    </row>
    <row r="404" spans="1:10" ht="15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100"/>
      <c r="J404" s="51"/>
    </row>
    <row r="405" spans="1:10" ht="15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100"/>
      <c r="J405" s="51"/>
    </row>
    <row r="406" spans="1:10" ht="15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100"/>
      <c r="J406" s="51"/>
    </row>
    <row r="407" spans="1:10" ht="15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100"/>
      <c r="J407" s="51"/>
    </row>
    <row r="408" spans="1:10" ht="15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100"/>
      <c r="J408" s="51"/>
    </row>
    <row r="409" spans="1:10" ht="15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100"/>
      <c r="J409" s="51"/>
    </row>
    <row r="410" spans="1:10" ht="15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100"/>
      <c r="J410" s="51"/>
    </row>
    <row r="411" spans="1:10" ht="15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100"/>
      <c r="J411" s="51"/>
    </row>
    <row r="412" spans="1:10" ht="15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100"/>
      <c r="J412" s="51"/>
    </row>
    <row r="413" spans="1:10" ht="15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100"/>
      <c r="J413" s="51"/>
    </row>
    <row r="414" spans="1:10" ht="15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100"/>
      <c r="J414" s="51"/>
    </row>
    <row r="415" spans="1:10" ht="15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100"/>
      <c r="J415" s="51"/>
    </row>
    <row r="416" spans="1:10" ht="15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100"/>
      <c r="J416" s="51"/>
    </row>
    <row r="417" spans="1:10" ht="15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100"/>
      <c r="J417" s="51"/>
    </row>
    <row r="418" spans="1:10" ht="15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100"/>
      <c r="J418" s="51"/>
    </row>
    <row r="419" spans="1:10" ht="15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100"/>
      <c r="J419" s="51"/>
    </row>
    <row r="420" spans="1:10" ht="15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100"/>
      <c r="J420" s="51"/>
    </row>
    <row r="421" spans="1:10" ht="15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100"/>
      <c r="J421" s="51"/>
    </row>
    <row r="422" spans="1:10" ht="15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100"/>
      <c r="J422" s="51"/>
    </row>
    <row r="423" spans="1:10" ht="15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100"/>
      <c r="J423" s="51"/>
    </row>
    <row r="424" spans="1:10" ht="15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100"/>
      <c r="J424" s="51"/>
    </row>
    <row r="425" spans="1:10" ht="15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100"/>
      <c r="J425" s="51"/>
    </row>
    <row r="426" spans="1:10" ht="15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100"/>
      <c r="J426" s="51"/>
    </row>
    <row r="427" spans="1:10" ht="15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100"/>
      <c r="J427" s="51"/>
    </row>
    <row r="428" spans="1:10" ht="15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100"/>
      <c r="J428" s="51"/>
    </row>
    <row r="429" spans="1:10" ht="15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100"/>
      <c r="J429" s="51"/>
    </row>
    <row r="430" spans="1:10" ht="15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100"/>
      <c r="J430" s="51"/>
    </row>
    <row r="431" spans="1:10" ht="15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100"/>
      <c r="J431" s="51"/>
    </row>
    <row r="432" spans="1:10" ht="15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100"/>
      <c r="J432" s="51"/>
    </row>
    <row r="433" spans="1:10" ht="15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100"/>
      <c r="J433" s="51"/>
    </row>
    <row r="434" spans="1:10" ht="15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100"/>
      <c r="J434" s="51"/>
    </row>
    <row r="435" spans="1:10" ht="15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100"/>
      <c r="J435" s="51"/>
    </row>
    <row r="436" spans="1:10" ht="15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100"/>
      <c r="J436" s="51"/>
    </row>
    <row r="437" spans="1:10" ht="15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100"/>
      <c r="J437" s="51"/>
    </row>
    <row r="438" spans="1:10" ht="15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100"/>
      <c r="J438" s="51"/>
    </row>
    <row r="439" spans="1:10" ht="15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100"/>
      <c r="J439" s="51"/>
    </row>
    <row r="440" spans="1:10" ht="15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100"/>
      <c r="J440" s="51"/>
    </row>
    <row r="441" spans="1:10" ht="15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100"/>
      <c r="J441" s="51"/>
    </row>
    <row r="442" spans="1:10" ht="15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100"/>
      <c r="J442" s="51"/>
    </row>
    <row r="443" spans="1:10" ht="15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100"/>
      <c r="J443" s="51"/>
    </row>
    <row r="444" spans="1:10" ht="15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100"/>
      <c r="J444" s="51"/>
    </row>
    <row r="445" spans="1:10" ht="15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100"/>
      <c r="J445" s="51"/>
    </row>
    <row r="446" spans="1:10" ht="15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100"/>
      <c r="J446" s="51"/>
    </row>
    <row r="447" spans="1:10" ht="15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100"/>
      <c r="J447" s="51"/>
    </row>
    <row r="448" spans="1:10" ht="15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100"/>
      <c r="J448" s="51"/>
    </row>
    <row r="449" spans="1:10" ht="15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100"/>
      <c r="J449" s="51"/>
    </row>
    <row r="450" spans="1:10" ht="15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100"/>
      <c r="J450" s="51"/>
    </row>
    <row r="451" spans="1:10" ht="15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100"/>
      <c r="J451" s="51"/>
    </row>
    <row r="452" spans="1:10" ht="15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100"/>
      <c r="J452" s="51"/>
    </row>
    <row r="453" spans="1:10" ht="15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100"/>
      <c r="J453" s="51"/>
    </row>
    <row r="454" spans="1:10" ht="15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100"/>
      <c r="J454" s="51"/>
    </row>
    <row r="455" spans="1:10" ht="15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100"/>
      <c r="J455" s="51"/>
    </row>
    <row r="456" spans="1:10" ht="15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100"/>
      <c r="J456" s="51"/>
    </row>
    <row r="457" spans="1:10" ht="15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100"/>
      <c r="J457" s="51"/>
    </row>
    <row r="458" spans="1:10" ht="15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100"/>
      <c r="J458" s="51"/>
    </row>
    <row r="459" spans="1:10" ht="15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100"/>
      <c r="J459" s="51"/>
    </row>
    <row r="460" spans="1:10" ht="15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100"/>
      <c r="J460" s="51"/>
    </row>
    <row r="461" spans="1:10" ht="15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100"/>
      <c r="J461" s="51"/>
    </row>
    <row r="462" spans="1:10" ht="15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100"/>
      <c r="J462" s="51"/>
    </row>
    <row r="463" spans="1:10" ht="15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100"/>
      <c r="J463" s="51"/>
    </row>
    <row r="464" spans="1:10" ht="15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100"/>
      <c r="J464" s="51"/>
    </row>
    <row r="465" spans="1:10" ht="15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100"/>
      <c r="J465" s="51"/>
    </row>
    <row r="466" spans="1:10" ht="15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100"/>
      <c r="J466" s="51"/>
    </row>
    <row r="467" spans="1:10" ht="15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100"/>
      <c r="J467" s="51"/>
    </row>
    <row r="468" spans="1:10" ht="15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100"/>
      <c r="J468" s="51"/>
    </row>
    <row r="469" spans="1:10" ht="15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100"/>
      <c r="J469" s="51"/>
    </row>
    <row r="470" spans="1:10" ht="15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100"/>
      <c r="J470" s="51"/>
    </row>
    <row r="471" spans="1:10" ht="15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100"/>
      <c r="J471" s="51"/>
    </row>
    <row r="472" spans="1:10" ht="15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100"/>
      <c r="J472" s="51"/>
    </row>
    <row r="473" spans="1:10" ht="15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100"/>
      <c r="J473" s="51"/>
    </row>
    <row r="474" spans="1:10" ht="15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100"/>
      <c r="J474" s="51"/>
    </row>
    <row r="475" spans="1:10" ht="15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100"/>
      <c r="J475" s="51"/>
    </row>
    <row r="476" spans="1:10" ht="15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100"/>
      <c r="J476" s="51"/>
    </row>
    <row r="477" spans="1:10" ht="15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100"/>
      <c r="J477" s="51"/>
    </row>
    <row r="478" spans="1:10" ht="15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100"/>
      <c r="J478" s="51"/>
    </row>
    <row r="479" spans="1:10" ht="15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100"/>
      <c r="J479" s="51"/>
    </row>
    <row r="480" spans="1:10" ht="15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100"/>
      <c r="J480" s="51"/>
    </row>
    <row r="481" spans="1:10" ht="15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100"/>
      <c r="J481" s="51"/>
    </row>
    <row r="482" spans="1:10" ht="15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100"/>
      <c r="J482" s="51"/>
    </row>
    <row r="483" spans="1:10" ht="15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100"/>
      <c r="J483" s="51"/>
    </row>
    <row r="484" spans="1:10" ht="15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100"/>
      <c r="J484" s="51"/>
    </row>
    <row r="485" spans="1:10" ht="15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100"/>
      <c r="J485" s="51"/>
    </row>
    <row r="486" spans="1:10" ht="15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100"/>
      <c r="J486" s="51"/>
    </row>
    <row r="487" spans="1:10" ht="15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100"/>
      <c r="J487" s="51"/>
    </row>
    <row r="488" spans="1:10" ht="15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100"/>
      <c r="J488" s="51"/>
    </row>
    <row r="489" spans="1:10" ht="15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100"/>
      <c r="J489" s="51"/>
    </row>
    <row r="490" spans="1:10" ht="15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100"/>
      <c r="J490" s="51"/>
    </row>
    <row r="491" spans="1:10" ht="15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100"/>
      <c r="J491" s="51"/>
    </row>
    <row r="492" spans="1:10" ht="15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100"/>
      <c r="J492" s="51"/>
    </row>
    <row r="493" spans="1:10" ht="15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100"/>
      <c r="J493" s="51"/>
    </row>
    <row r="494" spans="1:10" ht="15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100"/>
      <c r="J494" s="51"/>
    </row>
    <row r="495" spans="1:10" ht="15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100"/>
      <c r="J495" s="51"/>
    </row>
    <row r="496" spans="1:10" ht="15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100"/>
      <c r="J496" s="51"/>
    </row>
    <row r="497" spans="1:10" ht="15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100"/>
      <c r="J497" s="51"/>
    </row>
    <row r="498" spans="1:10" ht="15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100"/>
      <c r="J498" s="51"/>
    </row>
    <row r="499" spans="1:10" ht="15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100"/>
      <c r="J499" s="51"/>
    </row>
    <row r="500" spans="1:10" ht="15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100"/>
      <c r="J500" s="51"/>
    </row>
    <row r="501" spans="1:10" ht="15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100"/>
      <c r="J501" s="51"/>
    </row>
    <row r="502" spans="1:10" ht="15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100"/>
      <c r="J502" s="51"/>
    </row>
    <row r="503" spans="1:10" ht="15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100"/>
      <c r="J503" s="51"/>
    </row>
    <row r="504" spans="1:10" ht="15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100"/>
      <c r="J504" s="51"/>
    </row>
    <row r="505" spans="1:10" ht="15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100"/>
      <c r="J505" s="51"/>
    </row>
    <row r="506" spans="1:10" ht="15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100"/>
      <c r="J506" s="51"/>
    </row>
    <row r="507" spans="1:10" ht="15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100"/>
      <c r="J507" s="51"/>
    </row>
    <row r="508" spans="1:10" ht="15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100"/>
      <c r="J508" s="51"/>
    </row>
    <row r="509" spans="1:10" ht="15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100"/>
      <c r="J509" s="51"/>
    </row>
    <row r="510" spans="1:10" ht="15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100"/>
      <c r="J510" s="51"/>
    </row>
    <row r="511" spans="1:10" ht="15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100"/>
      <c r="J511" s="51"/>
    </row>
    <row r="512" spans="1:10" ht="15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100"/>
      <c r="J512" s="51"/>
    </row>
    <row r="513" spans="1:10" ht="15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100"/>
      <c r="J513" s="51"/>
    </row>
    <row r="514" spans="1:10" ht="15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100"/>
      <c r="J514" s="51"/>
    </row>
    <row r="515" spans="1:10" ht="15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100"/>
      <c r="J515" s="51"/>
    </row>
    <row r="516" spans="1:10" ht="15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100"/>
      <c r="J516" s="51"/>
    </row>
    <row r="517" spans="1:10" ht="15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100"/>
      <c r="J517" s="51"/>
    </row>
    <row r="518" spans="1:10" ht="15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100"/>
      <c r="J518" s="51"/>
    </row>
    <row r="519" spans="1:10" ht="15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100"/>
      <c r="J519" s="51"/>
    </row>
    <row r="520" spans="1:10" ht="15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100"/>
      <c r="J520" s="51"/>
    </row>
    <row r="521" spans="1:10" ht="15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100"/>
      <c r="J521" s="51"/>
    </row>
    <row r="522" spans="1:10" ht="15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100"/>
      <c r="J522" s="51"/>
    </row>
    <row r="523" spans="1:10" ht="15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100"/>
      <c r="J523" s="51"/>
    </row>
    <row r="524" spans="1:10" ht="15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100"/>
      <c r="J524" s="51"/>
    </row>
    <row r="525" spans="1:10" ht="15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100"/>
      <c r="J525" s="51"/>
    </row>
    <row r="526" spans="1:10" ht="15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100"/>
      <c r="J526" s="51"/>
    </row>
    <row r="527" spans="1:10" ht="15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100"/>
      <c r="J527" s="51"/>
    </row>
    <row r="528" spans="1:10" ht="15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100"/>
      <c r="J528" s="51"/>
    </row>
    <row r="529" spans="1:10" ht="15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100"/>
      <c r="J529" s="51"/>
    </row>
    <row r="530" spans="1:10" ht="15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100"/>
      <c r="J530" s="51"/>
    </row>
    <row r="531" spans="1:10" ht="15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100"/>
      <c r="J531" s="51"/>
    </row>
    <row r="532" spans="1:10" ht="15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100"/>
      <c r="J532" s="51"/>
    </row>
    <row r="533" spans="1:10" ht="15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100"/>
      <c r="J533" s="51"/>
    </row>
    <row r="534" spans="1:10" ht="15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100"/>
      <c r="J534" s="51"/>
    </row>
    <row r="535" spans="1:10" ht="15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100"/>
      <c r="J535" s="51"/>
    </row>
    <row r="536" spans="1:10" ht="15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100"/>
      <c r="J536" s="51"/>
    </row>
    <row r="537" spans="1:10" ht="15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100"/>
      <c r="J537" s="51"/>
    </row>
    <row r="538" spans="1:10" ht="15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100"/>
      <c r="J538" s="51"/>
    </row>
    <row r="539" spans="1:10" ht="15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100"/>
      <c r="J539" s="51"/>
    </row>
    <row r="540" spans="1:10" ht="15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100"/>
      <c r="J540" s="51"/>
    </row>
    <row r="541" spans="1:10" ht="15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100"/>
      <c r="J541" s="51"/>
    </row>
    <row r="542" spans="1:10" ht="15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100"/>
      <c r="J542" s="51"/>
    </row>
    <row r="543" spans="1:10" ht="15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100"/>
      <c r="J543" s="51"/>
    </row>
    <row r="544" spans="1:10" ht="15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100"/>
      <c r="J544" s="51"/>
    </row>
    <row r="545" spans="1:10" ht="15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100"/>
      <c r="J545" s="51"/>
    </row>
    <row r="546" spans="1:10" ht="15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100"/>
      <c r="J546" s="51"/>
    </row>
    <row r="547" spans="1:10" ht="15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100"/>
      <c r="J547" s="51"/>
    </row>
    <row r="548" spans="1:10" ht="15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100"/>
      <c r="J548" s="51"/>
    </row>
    <row r="549" spans="1:10" ht="15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100"/>
      <c r="J549" s="51"/>
    </row>
    <row r="550" spans="1:10" ht="15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100"/>
      <c r="J550" s="51"/>
    </row>
    <row r="551" spans="1:10" ht="15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100"/>
      <c r="J551" s="51"/>
    </row>
    <row r="552" spans="1:10" ht="15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100"/>
      <c r="J552" s="51"/>
    </row>
    <row r="553" spans="1:10" ht="15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100"/>
      <c r="J553" s="51"/>
    </row>
    <row r="554" spans="1:10" ht="15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100"/>
      <c r="J554" s="51"/>
    </row>
    <row r="555" spans="1:10" ht="15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100"/>
      <c r="J555" s="51"/>
    </row>
    <row r="556" spans="1:10" ht="15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100"/>
      <c r="J556" s="51"/>
    </row>
    <row r="557" spans="1:10" ht="15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100"/>
      <c r="J557" s="51"/>
    </row>
    <row r="558" spans="1:10" ht="15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100"/>
      <c r="J558" s="51"/>
    </row>
    <row r="559" spans="1:10" ht="15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100"/>
      <c r="J559" s="51"/>
    </row>
    <row r="560" spans="1:10" ht="15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100"/>
      <c r="J560" s="51"/>
    </row>
    <row r="561" spans="1:10" ht="15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100"/>
      <c r="J561" s="51"/>
    </row>
    <row r="562" spans="1:10" ht="15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100"/>
      <c r="J562" s="51"/>
    </row>
    <row r="563" spans="1:10" ht="15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100"/>
      <c r="J563" s="51"/>
    </row>
    <row r="564" spans="1:10" ht="15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100"/>
      <c r="J564" s="51"/>
    </row>
    <row r="565" spans="1:10" ht="15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100"/>
      <c r="J565" s="51"/>
    </row>
    <row r="566" spans="1:10" ht="15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100"/>
      <c r="J566" s="51"/>
    </row>
    <row r="567" spans="1:10" ht="15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100"/>
      <c r="J567" s="51"/>
    </row>
    <row r="568" spans="1:10" ht="15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100"/>
      <c r="J568" s="51"/>
    </row>
    <row r="569" spans="1:10" ht="15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100"/>
      <c r="J569" s="51"/>
    </row>
    <row r="570" spans="1:10" ht="15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100"/>
      <c r="J570" s="51"/>
    </row>
    <row r="571" spans="1:10" ht="15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100"/>
      <c r="J571" s="51"/>
    </row>
    <row r="572" spans="1:10" ht="15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100"/>
      <c r="J572" s="51"/>
    </row>
    <row r="573" spans="1:10" ht="15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100"/>
      <c r="J573" s="51"/>
    </row>
    <row r="574" spans="1:10" ht="15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100"/>
      <c r="J574" s="51"/>
    </row>
    <row r="575" spans="1:10" ht="15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100"/>
      <c r="J575" s="51"/>
    </row>
    <row r="576" spans="1:10" ht="15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100"/>
      <c r="J576" s="51"/>
    </row>
    <row r="577" spans="1:10" ht="15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100"/>
      <c r="J577" s="51"/>
    </row>
    <row r="578" spans="1:10" ht="15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100"/>
      <c r="J578" s="51"/>
    </row>
    <row r="579" spans="1:10" ht="15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100"/>
      <c r="J579" s="51"/>
    </row>
    <row r="580" spans="1:10" ht="15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100"/>
      <c r="J580" s="51"/>
    </row>
    <row r="581" spans="1:10" ht="15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100"/>
      <c r="J581" s="51"/>
    </row>
    <row r="582" spans="1:10" ht="15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100"/>
      <c r="J582" s="51"/>
    </row>
    <row r="583" spans="1:10" ht="15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100"/>
      <c r="J583" s="51"/>
    </row>
    <row r="584" spans="1:10" ht="15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100"/>
      <c r="J584" s="51"/>
    </row>
    <row r="585" spans="1:10" ht="15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100"/>
      <c r="J585" s="51"/>
    </row>
    <row r="586" spans="1:10" ht="15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100"/>
      <c r="J586" s="51"/>
    </row>
    <row r="587" spans="1:10" ht="15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100"/>
      <c r="J587" s="51"/>
    </row>
    <row r="588" spans="1:10" ht="15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100"/>
      <c r="J588" s="51"/>
    </row>
    <row r="589" spans="1:10" ht="15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100"/>
      <c r="J589" s="51"/>
    </row>
    <row r="590" spans="1:10" ht="15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100"/>
      <c r="J590" s="51"/>
    </row>
    <row r="591" spans="1:10" ht="15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100"/>
      <c r="J591" s="51"/>
    </row>
    <row r="592" spans="1:10" ht="15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100"/>
      <c r="J592" s="51"/>
    </row>
    <row r="593" spans="1:10" ht="15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100"/>
      <c r="J593" s="51"/>
    </row>
    <row r="594" spans="1:10" ht="15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100"/>
      <c r="J594" s="51"/>
    </row>
    <row r="595" spans="1:10" ht="15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100"/>
      <c r="J595" s="51"/>
    </row>
    <row r="596" spans="1:10" ht="15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100"/>
      <c r="J596" s="51"/>
    </row>
    <row r="597" spans="1:10" ht="15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100"/>
      <c r="J597" s="51"/>
    </row>
    <row r="598" spans="1:10" ht="15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100"/>
      <c r="J598" s="51"/>
    </row>
    <row r="599" spans="1:10" ht="15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100"/>
      <c r="J599" s="51"/>
    </row>
    <row r="600" spans="1:10" ht="15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100"/>
      <c r="J600" s="51"/>
    </row>
    <row r="601" spans="1:10" ht="15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100"/>
      <c r="J601" s="51"/>
    </row>
    <row r="602" spans="1:10" ht="15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100"/>
      <c r="J602" s="51"/>
    </row>
    <row r="603" spans="1:10" ht="15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100"/>
      <c r="J603" s="51"/>
    </row>
    <row r="604" spans="1:10" ht="15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100"/>
      <c r="J604" s="51"/>
    </row>
    <row r="605" spans="1:10" ht="15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100"/>
      <c r="J605" s="51"/>
    </row>
    <row r="606" spans="1:10" ht="15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100"/>
      <c r="J606" s="51"/>
    </row>
    <row r="607" spans="1:10" ht="15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100"/>
      <c r="J607" s="51"/>
    </row>
    <row r="608" spans="1:10" ht="15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100"/>
      <c r="J608" s="51"/>
    </row>
    <row r="609" spans="1:10" ht="15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100"/>
      <c r="J609" s="51"/>
    </row>
    <row r="610" spans="1:10" ht="15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100"/>
      <c r="J610" s="51"/>
    </row>
    <row r="611" spans="1:10" ht="15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100"/>
      <c r="J611" s="51"/>
    </row>
    <row r="612" spans="1:10" ht="15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100"/>
      <c r="J612" s="51"/>
    </row>
    <row r="613" spans="1:10" ht="15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100"/>
      <c r="J613" s="51"/>
    </row>
    <row r="614" spans="1:10" ht="15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100"/>
      <c r="J614" s="51"/>
    </row>
    <row r="615" spans="1:10" ht="15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100"/>
      <c r="J615" s="51"/>
    </row>
    <row r="616" spans="1:10" ht="15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100"/>
      <c r="J616" s="51"/>
    </row>
    <row r="617" spans="1:10" ht="15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100"/>
      <c r="J617" s="51"/>
    </row>
    <row r="618" spans="1:10" ht="15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100"/>
      <c r="J618" s="51"/>
    </row>
    <row r="619" spans="1:10" ht="15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100"/>
      <c r="J619" s="51"/>
    </row>
    <row r="620" spans="1:10" ht="15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100"/>
      <c r="J620" s="51"/>
    </row>
    <row r="621" spans="1:10" ht="15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100"/>
      <c r="J621" s="51"/>
    </row>
    <row r="622" spans="1:10" ht="15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100"/>
      <c r="J622" s="51"/>
    </row>
    <row r="623" spans="1:10" ht="15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100"/>
      <c r="J623" s="51"/>
    </row>
    <row r="624" spans="1:10" ht="15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100"/>
      <c r="J624" s="51"/>
    </row>
    <row r="625" spans="1:10" ht="15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100"/>
      <c r="J625" s="51"/>
    </row>
    <row r="626" spans="1:10" ht="15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100"/>
      <c r="J626" s="51"/>
    </row>
    <row r="627" spans="1:10" ht="15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100"/>
      <c r="J627" s="51"/>
    </row>
    <row r="628" spans="1:10" ht="15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100"/>
      <c r="J628" s="51"/>
    </row>
    <row r="629" spans="1:10" ht="15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100"/>
      <c r="J629" s="51"/>
    </row>
    <row r="630" spans="1:10" ht="15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100"/>
      <c r="J630" s="51"/>
    </row>
    <row r="631" spans="1:10" ht="15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100"/>
      <c r="J631" s="51"/>
    </row>
    <row r="632" spans="1:10" ht="15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100"/>
      <c r="J632" s="51"/>
    </row>
    <row r="633" spans="1:10" ht="15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100"/>
      <c r="J633" s="51"/>
    </row>
    <row r="634" spans="1:10" ht="15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100"/>
      <c r="J634" s="51"/>
    </row>
    <row r="635" spans="1:10" ht="15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100"/>
      <c r="J635" s="51"/>
    </row>
    <row r="636" spans="1:10" ht="15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100"/>
      <c r="J636" s="51"/>
    </row>
    <row r="637" spans="1:10" ht="15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100"/>
      <c r="J637" s="51"/>
    </row>
    <row r="638" spans="1:10" ht="15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100"/>
      <c r="J638" s="51"/>
    </row>
    <row r="639" spans="1:10" ht="15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100"/>
      <c r="J639" s="51"/>
    </row>
    <row r="640" spans="1:10" ht="15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100"/>
      <c r="J640" s="51"/>
    </row>
    <row r="641" spans="1:10" ht="15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100"/>
      <c r="J641" s="51"/>
    </row>
    <row r="642" spans="1:10" ht="15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100"/>
      <c r="J642" s="51"/>
    </row>
    <row r="643" spans="1:10" ht="15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100"/>
      <c r="J643" s="51"/>
    </row>
    <row r="644" spans="1:10" ht="15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100"/>
      <c r="J644" s="51"/>
    </row>
    <row r="645" spans="1:10" ht="15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100"/>
      <c r="J645" s="51"/>
    </row>
    <row r="646" spans="1:10" ht="15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100"/>
      <c r="J646" s="51"/>
    </row>
    <row r="647" spans="1:10" ht="15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100"/>
      <c r="J647" s="51"/>
    </row>
    <row r="648" spans="1:10" ht="15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100"/>
      <c r="J648" s="51"/>
    </row>
    <row r="649" spans="1:10" ht="15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100"/>
      <c r="J649" s="51"/>
    </row>
    <row r="650" spans="1:10" ht="15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100"/>
      <c r="J650" s="51"/>
    </row>
    <row r="651" spans="1:10" ht="15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100"/>
      <c r="J651" s="51"/>
    </row>
    <row r="652" spans="1:10" ht="15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100"/>
      <c r="J652" s="51"/>
    </row>
    <row r="653" spans="1:10" ht="15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100"/>
      <c r="J653" s="51"/>
    </row>
    <row r="654" spans="1:10" ht="15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100"/>
      <c r="J654" s="51"/>
    </row>
    <row r="655" spans="1:10" ht="15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100"/>
      <c r="J655" s="51"/>
    </row>
    <row r="656" spans="1:10" ht="15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100"/>
      <c r="J656" s="51"/>
    </row>
    <row r="657" spans="1:10" ht="15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100"/>
      <c r="J657" s="51"/>
    </row>
    <row r="658" spans="1:10" ht="15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100"/>
      <c r="J658" s="51"/>
    </row>
    <row r="659" spans="1:10" ht="15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100"/>
      <c r="J659" s="51"/>
    </row>
    <row r="660" spans="1:10" ht="15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100"/>
      <c r="J660" s="51"/>
    </row>
    <row r="661" spans="1:10" ht="15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100"/>
      <c r="J661" s="51"/>
    </row>
    <row r="662" spans="1:10" ht="15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100"/>
      <c r="J662" s="51"/>
    </row>
    <row r="663" spans="1:10" ht="15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100"/>
      <c r="J663" s="51"/>
    </row>
    <row r="664" spans="1:10" ht="15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100"/>
      <c r="J664" s="51"/>
    </row>
    <row r="665" spans="1:10" ht="15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100"/>
      <c r="J665" s="51"/>
    </row>
    <row r="666" spans="1:10" ht="15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100"/>
      <c r="J666" s="51"/>
    </row>
    <row r="667" spans="1:10" ht="15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100"/>
      <c r="J667" s="51"/>
    </row>
    <row r="668" spans="1:10" ht="15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100"/>
      <c r="J668" s="51"/>
    </row>
    <row r="669" spans="1:10" ht="15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100"/>
      <c r="J669" s="51"/>
    </row>
    <row r="670" spans="1:10" ht="15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100"/>
      <c r="J670" s="51"/>
    </row>
    <row r="671" spans="1:10" ht="15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100"/>
      <c r="J671" s="51"/>
    </row>
    <row r="672" spans="1:10" ht="15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100"/>
      <c r="J672" s="51"/>
    </row>
    <row r="673" spans="1:10" ht="15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100"/>
      <c r="J673" s="51"/>
    </row>
    <row r="674" spans="1:10" ht="15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100"/>
      <c r="J674" s="51"/>
    </row>
    <row r="675" spans="1:10" ht="15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100"/>
      <c r="J675" s="51"/>
    </row>
    <row r="676" spans="1:10" ht="15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100"/>
      <c r="J676" s="51"/>
    </row>
    <row r="677" spans="1:10" ht="15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100"/>
      <c r="J677" s="51"/>
    </row>
    <row r="678" spans="1:10" ht="15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100"/>
      <c r="J678" s="51"/>
    </row>
    <row r="679" spans="1:10" ht="15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100"/>
      <c r="J679" s="51"/>
    </row>
    <row r="680" spans="1:10" ht="15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100"/>
      <c r="J680" s="51"/>
    </row>
    <row r="681" spans="1:10" ht="15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100"/>
      <c r="J681" s="51"/>
    </row>
    <row r="682" spans="1:10" ht="15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100"/>
      <c r="J682" s="51"/>
    </row>
    <row r="683" spans="1:10" ht="15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100"/>
      <c r="J683" s="51"/>
    </row>
    <row r="684" spans="1:10" ht="15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100"/>
      <c r="J684" s="51"/>
    </row>
    <row r="685" spans="1:10" ht="15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100"/>
      <c r="J685" s="51"/>
    </row>
    <row r="686" spans="1:10" ht="15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100"/>
      <c r="J686" s="51"/>
    </row>
    <row r="687" spans="1:10" ht="15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100"/>
      <c r="J687" s="51"/>
    </row>
    <row r="688" spans="1:10" ht="15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100"/>
      <c r="J688" s="51"/>
    </row>
    <row r="689" spans="1:10" ht="15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100"/>
      <c r="J689" s="51"/>
    </row>
    <row r="690" spans="1:10" ht="15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100"/>
      <c r="J690" s="51"/>
    </row>
    <row r="691" spans="1:10" ht="15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100"/>
      <c r="J691" s="51"/>
    </row>
    <row r="692" spans="1:10" ht="15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100"/>
      <c r="J692" s="51"/>
    </row>
    <row r="693" spans="1:10" ht="15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100"/>
      <c r="J693" s="51"/>
    </row>
    <row r="694" spans="1:10" ht="15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100"/>
      <c r="J694" s="51"/>
    </row>
    <row r="695" spans="1:10" ht="15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100"/>
      <c r="J695" s="51"/>
    </row>
    <row r="696" spans="1:10" ht="15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100"/>
      <c r="J696" s="51"/>
    </row>
    <row r="697" spans="1:10" ht="15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100"/>
      <c r="J697" s="51"/>
    </row>
    <row r="698" spans="1:10" ht="15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100"/>
      <c r="J698" s="51"/>
    </row>
    <row r="699" spans="1:10" ht="15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100"/>
      <c r="J699" s="51"/>
    </row>
    <row r="700" spans="1:10" ht="15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100"/>
      <c r="J700" s="51"/>
    </row>
    <row r="701" spans="1:10" ht="15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100"/>
      <c r="J701" s="51"/>
    </row>
    <row r="702" spans="1:10" ht="15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100"/>
      <c r="J702" s="51"/>
    </row>
    <row r="703" spans="1:10" ht="15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100"/>
      <c r="J703" s="51"/>
    </row>
    <row r="704" spans="1:10" ht="15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100"/>
      <c r="J704" s="51"/>
    </row>
    <row r="705" spans="1:10" ht="15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100"/>
      <c r="J705" s="51"/>
    </row>
    <row r="706" spans="1:10" ht="15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100"/>
      <c r="J706" s="51"/>
    </row>
    <row r="707" spans="1:10" ht="15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100"/>
      <c r="J707" s="51"/>
    </row>
    <row r="708" spans="1:10" ht="15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100"/>
      <c r="J708" s="51"/>
    </row>
    <row r="709" spans="1:10" ht="15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100"/>
      <c r="J709" s="51"/>
    </row>
    <row r="710" spans="1:10" ht="15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100"/>
      <c r="J710" s="51"/>
    </row>
    <row r="711" spans="1:10" ht="15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100"/>
      <c r="J711" s="51"/>
    </row>
    <row r="712" spans="1:10" ht="15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100"/>
      <c r="J712" s="51"/>
    </row>
    <row r="713" spans="1:10" ht="15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100"/>
      <c r="J713" s="51"/>
    </row>
    <row r="714" spans="1:10" ht="15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100"/>
      <c r="J714" s="51"/>
    </row>
    <row r="715" spans="1:10" ht="15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100"/>
      <c r="J715" s="51"/>
    </row>
    <row r="716" spans="1:10" ht="15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100"/>
      <c r="J716" s="51"/>
    </row>
    <row r="717" spans="1:10" ht="15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100"/>
      <c r="J717" s="51"/>
    </row>
    <row r="718" spans="1:10" ht="15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100"/>
      <c r="J718" s="51"/>
    </row>
    <row r="719" spans="1:10" ht="15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100"/>
      <c r="J719" s="51"/>
    </row>
    <row r="720" spans="1:10" ht="15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100"/>
      <c r="J720" s="51"/>
    </row>
    <row r="721" spans="1:10" ht="15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100"/>
      <c r="J721" s="51"/>
    </row>
    <row r="722" spans="1:10" ht="15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100"/>
      <c r="J722" s="51"/>
    </row>
    <row r="723" spans="1:10" ht="15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100"/>
      <c r="J723" s="51"/>
    </row>
    <row r="724" spans="1:10" ht="15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100"/>
      <c r="J724" s="51"/>
    </row>
    <row r="725" spans="1:10" ht="15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100"/>
      <c r="J725" s="51"/>
    </row>
    <row r="726" spans="1:10" ht="15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100"/>
      <c r="J726" s="51"/>
    </row>
    <row r="727" spans="1:10" ht="15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100"/>
      <c r="J727" s="51"/>
    </row>
    <row r="728" spans="1:10" ht="15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100"/>
      <c r="J728" s="51"/>
    </row>
    <row r="729" spans="1:10" ht="15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100"/>
      <c r="J729" s="51"/>
    </row>
    <row r="730" spans="1:10" ht="15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100"/>
      <c r="J730" s="51"/>
    </row>
    <row r="731" spans="1:10" ht="15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100"/>
      <c r="J731" s="51"/>
    </row>
    <row r="732" spans="1:10" ht="15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100"/>
      <c r="J732" s="51"/>
    </row>
    <row r="733" spans="1:10" ht="15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100"/>
      <c r="J733" s="51"/>
    </row>
    <row r="734" spans="1:10" ht="15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100"/>
      <c r="J734" s="51"/>
    </row>
    <row r="735" spans="1:10" ht="15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100"/>
      <c r="J735" s="51"/>
    </row>
    <row r="736" spans="1:10" ht="15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100"/>
      <c r="J736" s="51"/>
    </row>
    <row r="737" spans="1:10" ht="15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100"/>
      <c r="J737" s="51"/>
    </row>
    <row r="738" spans="1:10" ht="15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100"/>
      <c r="J738" s="51"/>
    </row>
    <row r="739" spans="1:10" ht="15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100"/>
      <c r="J739" s="51"/>
    </row>
    <row r="740" spans="1:10" ht="15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100"/>
      <c r="J740" s="51"/>
    </row>
    <row r="741" spans="1:10" ht="15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100"/>
      <c r="J741" s="51"/>
    </row>
    <row r="742" spans="1:10" ht="15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100"/>
      <c r="J742" s="51"/>
    </row>
    <row r="743" spans="1:10" ht="15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100"/>
      <c r="J743" s="51"/>
    </row>
    <row r="744" spans="1:10" ht="15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100"/>
      <c r="J744" s="51"/>
    </row>
    <row r="745" spans="1:10" ht="15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100"/>
      <c r="J745" s="51"/>
    </row>
    <row r="746" spans="1:10" ht="15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100"/>
      <c r="J746" s="51"/>
    </row>
    <row r="747" spans="1:10" ht="15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100"/>
      <c r="J747" s="51"/>
    </row>
    <row r="748" spans="1:10" ht="15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100"/>
      <c r="J748" s="51"/>
    </row>
    <row r="749" spans="1:10" ht="15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100"/>
      <c r="J749" s="51"/>
    </row>
    <row r="750" spans="1:10" ht="15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100"/>
      <c r="J750" s="51"/>
    </row>
    <row r="751" spans="1:10" ht="15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100"/>
      <c r="J751" s="51"/>
    </row>
    <row r="752" spans="1:10" ht="15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100"/>
      <c r="J752" s="51"/>
    </row>
    <row r="753" spans="1:10" ht="15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100"/>
      <c r="J753" s="51"/>
    </row>
    <row r="754" spans="1:10" ht="15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100"/>
      <c r="J754" s="51"/>
    </row>
    <row r="755" spans="1:10" ht="15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100"/>
      <c r="J755" s="51"/>
    </row>
    <row r="756" spans="1:10" ht="15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100"/>
      <c r="J756" s="51"/>
    </row>
    <row r="757" spans="1:10" ht="15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100"/>
      <c r="J757" s="51"/>
    </row>
    <row r="758" spans="1:10" ht="15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100"/>
      <c r="J758" s="51"/>
    </row>
    <row r="759" spans="1:10" ht="15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100"/>
      <c r="J759" s="51"/>
    </row>
    <row r="760" spans="1:10" ht="15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100"/>
      <c r="J760" s="51"/>
    </row>
    <row r="761" spans="1:10" ht="15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100"/>
      <c r="J761" s="51"/>
    </row>
    <row r="762" spans="1:10" ht="15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100"/>
      <c r="J762" s="51"/>
    </row>
    <row r="763" spans="1:10" ht="15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100"/>
      <c r="J763" s="51"/>
    </row>
    <row r="764" spans="1:10" ht="15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100"/>
      <c r="J764" s="51"/>
    </row>
    <row r="765" spans="1:10" ht="15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100"/>
      <c r="J765" s="51"/>
    </row>
    <row r="766" spans="1:10" ht="15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100"/>
      <c r="J766" s="51"/>
    </row>
    <row r="767" spans="1:10" ht="15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100"/>
      <c r="J767" s="51"/>
    </row>
    <row r="768" spans="1:10" ht="15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100"/>
      <c r="J768" s="51"/>
    </row>
    <row r="769" spans="1:10" ht="15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100"/>
      <c r="J769" s="51"/>
    </row>
    <row r="770" spans="1:10" ht="15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100"/>
      <c r="J770" s="51"/>
    </row>
    <row r="771" spans="1:10" ht="15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100"/>
      <c r="J771" s="51"/>
    </row>
    <row r="772" spans="1:10" ht="15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100"/>
      <c r="J772" s="51"/>
    </row>
    <row r="773" spans="1:10" ht="15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100"/>
      <c r="J773" s="51"/>
    </row>
    <row r="774" spans="1:10" ht="15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100"/>
      <c r="J774" s="51"/>
    </row>
    <row r="775" spans="1:10" ht="15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100"/>
      <c r="J775" s="51"/>
    </row>
    <row r="776" spans="1:10" ht="15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100"/>
      <c r="J776" s="51"/>
    </row>
    <row r="777" spans="1:10" ht="15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100"/>
      <c r="J777" s="51"/>
    </row>
    <row r="778" spans="1:10" ht="15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100"/>
      <c r="J778" s="51"/>
    </row>
    <row r="779" spans="1:10" ht="15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100"/>
      <c r="J779" s="51"/>
    </row>
    <row r="780" spans="1:10" ht="15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100"/>
      <c r="J780" s="51"/>
    </row>
    <row r="781" spans="1:10" ht="15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100"/>
      <c r="J781" s="51"/>
    </row>
    <row r="782" spans="1:10" ht="15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100"/>
      <c r="J782" s="51"/>
    </row>
    <row r="783" spans="1:10" ht="15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100"/>
      <c r="J783" s="51"/>
    </row>
    <row r="784" spans="1:10" ht="15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100"/>
      <c r="J784" s="51"/>
    </row>
    <row r="785" spans="1:10" ht="15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100"/>
      <c r="J785" s="51"/>
    </row>
    <row r="786" spans="1:10" ht="15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100"/>
      <c r="J786" s="51"/>
    </row>
    <row r="787" spans="1:10" ht="15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100"/>
      <c r="J787" s="51"/>
    </row>
    <row r="788" spans="1:10" ht="15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100"/>
      <c r="J788" s="51"/>
    </row>
    <row r="789" spans="1:10" ht="15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100"/>
      <c r="J789" s="51"/>
    </row>
    <row r="790" spans="1:10" ht="15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100"/>
      <c r="J790" s="51"/>
    </row>
    <row r="791" spans="1:10" ht="15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100"/>
      <c r="J791" s="51"/>
    </row>
    <row r="792" spans="1:10" ht="15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100"/>
      <c r="J792" s="51"/>
    </row>
    <row r="793" spans="1:10" ht="15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100"/>
      <c r="J793" s="51"/>
    </row>
    <row r="794" spans="1:10" ht="15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100"/>
      <c r="J794" s="51"/>
    </row>
    <row r="795" spans="1:10" ht="15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100"/>
      <c r="J795" s="51"/>
    </row>
    <row r="796" spans="1:10" ht="15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100"/>
      <c r="J796" s="51"/>
    </row>
    <row r="797" spans="1:10" ht="15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100"/>
      <c r="J797" s="51"/>
    </row>
    <row r="798" spans="1:10" ht="15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100"/>
      <c r="J798" s="51"/>
    </row>
    <row r="799" spans="1:10" ht="15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100"/>
      <c r="J799" s="51"/>
    </row>
    <row r="800" spans="1:10" ht="15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100"/>
      <c r="J800" s="51"/>
    </row>
    <row r="801" spans="1:10" ht="15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100"/>
      <c r="J801" s="51"/>
    </row>
    <row r="802" spans="1:10" ht="15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100"/>
      <c r="J802" s="51"/>
    </row>
    <row r="803" spans="1:10" ht="15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100"/>
      <c r="J803" s="51"/>
    </row>
    <row r="804" spans="1:10" ht="15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100"/>
      <c r="J804" s="51"/>
    </row>
    <row r="805" spans="1:10" ht="15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100"/>
      <c r="J805" s="51"/>
    </row>
    <row r="806" spans="1:10" ht="15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100"/>
      <c r="J806" s="51"/>
    </row>
    <row r="807" spans="1:10" ht="15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100"/>
      <c r="J807" s="51"/>
    </row>
    <row r="808" spans="1:10" ht="15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100"/>
      <c r="J808" s="51"/>
    </row>
    <row r="809" spans="1:10" ht="15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100"/>
      <c r="J809" s="51"/>
    </row>
    <row r="810" spans="1:10" ht="15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100"/>
      <c r="J810" s="51"/>
    </row>
    <row r="811" spans="1:10" ht="15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100"/>
      <c r="J811" s="51"/>
    </row>
    <row r="812" spans="1:10" ht="15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100"/>
      <c r="J812" s="51"/>
    </row>
    <row r="813" spans="1:10" ht="15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100"/>
      <c r="J813" s="51"/>
    </row>
    <row r="814" spans="1:10" ht="15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100"/>
      <c r="J814" s="51"/>
    </row>
    <row r="815" spans="1:10" ht="15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100"/>
      <c r="J815" s="51"/>
    </row>
    <row r="816" spans="1:10" ht="15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100"/>
      <c r="J816" s="51"/>
    </row>
    <row r="817" spans="1:10" ht="15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100"/>
      <c r="J817" s="51"/>
    </row>
    <row r="818" spans="1:10" ht="15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100"/>
      <c r="J818" s="51"/>
    </row>
    <row r="819" spans="1:10" ht="15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100"/>
      <c r="J819" s="51"/>
    </row>
    <row r="820" spans="1:10" ht="15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100"/>
      <c r="J820" s="51"/>
    </row>
    <row r="821" spans="1:10" ht="15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100"/>
      <c r="J821" s="51"/>
    </row>
    <row r="822" spans="1:10" ht="15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100"/>
      <c r="J822" s="51"/>
    </row>
    <row r="823" spans="1:10" ht="15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100"/>
      <c r="J823" s="51"/>
    </row>
    <row r="824" spans="1:10" ht="15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100"/>
      <c r="J824" s="51"/>
    </row>
    <row r="825" spans="1:10" ht="15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100"/>
      <c r="J825" s="51"/>
    </row>
    <row r="826" spans="1:10" ht="15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100"/>
      <c r="J826" s="51"/>
    </row>
    <row r="827" spans="1:10" ht="15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100"/>
      <c r="J827" s="51"/>
    </row>
    <row r="828" spans="1:10" ht="15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100"/>
      <c r="J828" s="51"/>
    </row>
    <row r="829" spans="1:10" ht="15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100"/>
      <c r="J829" s="51"/>
    </row>
    <row r="830" spans="1:10" ht="15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100"/>
      <c r="J830" s="51"/>
    </row>
    <row r="831" spans="1:10" ht="15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100"/>
      <c r="J831" s="51"/>
    </row>
    <row r="832" spans="1:10" ht="15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100"/>
      <c r="J832" s="51"/>
    </row>
    <row r="833" spans="1:10" ht="15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100"/>
      <c r="J833" s="51"/>
    </row>
    <row r="834" spans="1:10" ht="15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100"/>
      <c r="J834" s="51"/>
    </row>
    <row r="835" spans="1:10" ht="15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100"/>
      <c r="J835" s="51"/>
    </row>
    <row r="836" spans="1:10" ht="15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100"/>
      <c r="J836" s="51"/>
    </row>
    <row r="837" spans="1:10" ht="15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100"/>
      <c r="J837" s="51"/>
    </row>
    <row r="838" spans="1:10" ht="15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100"/>
      <c r="J838" s="51"/>
    </row>
    <row r="839" spans="1:10" ht="15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100"/>
      <c r="J839" s="51"/>
    </row>
    <row r="840" spans="1:10" ht="15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100"/>
      <c r="J840" s="51"/>
    </row>
    <row r="841" spans="1:10" ht="15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100"/>
      <c r="J841" s="51"/>
    </row>
    <row r="842" spans="1:10" ht="15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100"/>
      <c r="J842" s="51"/>
    </row>
    <row r="843" spans="1:10" ht="15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100"/>
      <c r="J843" s="51"/>
    </row>
    <row r="844" spans="1:10" ht="15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100"/>
      <c r="J844" s="51"/>
    </row>
    <row r="845" spans="1:10" ht="15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100"/>
      <c r="J845" s="51"/>
    </row>
    <row r="846" spans="1:10" ht="15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100"/>
      <c r="J846" s="51"/>
    </row>
    <row r="847" spans="1:10" ht="15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100"/>
      <c r="J847" s="51"/>
    </row>
    <row r="848" spans="1:10" ht="15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100"/>
      <c r="J848" s="51"/>
    </row>
    <row r="849" spans="1:10" ht="15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100"/>
      <c r="J849" s="51"/>
    </row>
    <row r="850" spans="1:10" ht="15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100"/>
      <c r="J850" s="51"/>
    </row>
    <row r="851" spans="1:10" ht="15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100"/>
      <c r="J851" s="51"/>
    </row>
    <row r="852" spans="1:10" ht="15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100"/>
      <c r="J852" s="51"/>
    </row>
    <row r="853" spans="1:10" ht="15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100"/>
      <c r="J853" s="51"/>
    </row>
    <row r="854" spans="1:10" ht="15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100"/>
      <c r="J854" s="51"/>
    </row>
    <row r="855" spans="1:10" ht="15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100"/>
      <c r="J855" s="51"/>
    </row>
    <row r="856" spans="1:10" ht="15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100"/>
      <c r="J856" s="51"/>
    </row>
    <row r="857" spans="1:10" ht="15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100"/>
      <c r="J857" s="51"/>
    </row>
    <row r="858" spans="1:10" ht="15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100"/>
      <c r="J858" s="51"/>
    </row>
    <row r="859" spans="1:10" ht="15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100"/>
      <c r="J859" s="51"/>
    </row>
    <row r="860" spans="1:10" ht="15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100"/>
      <c r="J860" s="51"/>
    </row>
    <row r="861" spans="1:10" ht="15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100"/>
      <c r="J861" s="51"/>
    </row>
    <row r="862" spans="1:10" ht="15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100"/>
      <c r="J862" s="51"/>
    </row>
    <row r="863" spans="1:10" ht="15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100"/>
      <c r="J863" s="51"/>
    </row>
    <row r="864" spans="1:10" ht="15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100"/>
      <c r="J864" s="51"/>
    </row>
    <row r="865" spans="1:10" ht="15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100"/>
      <c r="J865" s="51"/>
    </row>
    <row r="866" spans="1:10" ht="15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100"/>
      <c r="J866" s="51"/>
    </row>
    <row r="867" spans="1:10" ht="15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100"/>
      <c r="J867" s="51"/>
    </row>
    <row r="868" spans="1:10" ht="15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100"/>
      <c r="J868" s="51"/>
    </row>
    <row r="869" spans="1:10" ht="15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100"/>
      <c r="J869" s="51"/>
    </row>
    <row r="870" spans="1:10" ht="15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100"/>
      <c r="J870" s="51"/>
    </row>
    <row r="871" spans="1:10" ht="15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100"/>
      <c r="J871" s="51"/>
    </row>
    <row r="872" spans="1:10" ht="15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100"/>
      <c r="J872" s="51"/>
    </row>
    <row r="873" spans="1:10" ht="15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100"/>
      <c r="J873" s="51"/>
    </row>
    <row r="874" spans="1:10" ht="15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100"/>
      <c r="J874" s="51"/>
    </row>
    <row r="875" spans="1:10" ht="15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100"/>
      <c r="J875" s="51"/>
    </row>
    <row r="876" spans="1:10" ht="15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100"/>
      <c r="J876" s="51"/>
    </row>
    <row r="877" spans="1:10" ht="15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100"/>
      <c r="J877" s="51"/>
    </row>
    <row r="878" spans="1:10" ht="15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100"/>
      <c r="J878" s="51"/>
    </row>
    <row r="879" spans="1:10" ht="15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100"/>
      <c r="J879" s="51"/>
    </row>
    <row r="880" spans="1:10" ht="15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100"/>
      <c r="J880" s="51"/>
    </row>
    <row r="881" spans="1:10" ht="15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100"/>
      <c r="J881" s="51"/>
    </row>
    <row r="882" spans="1:10" ht="15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100"/>
      <c r="J882" s="51"/>
    </row>
    <row r="883" spans="1:10" ht="15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100"/>
      <c r="J883" s="51"/>
    </row>
    <row r="884" spans="1:10" ht="15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100"/>
      <c r="J884" s="51"/>
    </row>
    <row r="885" spans="1:10" ht="15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100"/>
      <c r="J885" s="51"/>
    </row>
    <row r="886" spans="1:10" ht="15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100"/>
      <c r="J886" s="51"/>
    </row>
    <row r="887" spans="1:10" ht="15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100"/>
      <c r="J887" s="51"/>
    </row>
    <row r="888" spans="1:10" ht="15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100"/>
      <c r="J888" s="51"/>
    </row>
    <row r="889" spans="1:10" ht="15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100"/>
      <c r="J889" s="51"/>
    </row>
    <row r="890" spans="1:10" ht="15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100"/>
      <c r="J890" s="51"/>
    </row>
    <row r="891" spans="1:10" ht="15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100"/>
      <c r="J891" s="51"/>
    </row>
    <row r="892" spans="1:10" ht="15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100"/>
      <c r="J892" s="51"/>
    </row>
    <row r="893" spans="1:10" ht="15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100"/>
      <c r="J893" s="51"/>
    </row>
    <row r="894" spans="1:10" ht="15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100"/>
      <c r="J894" s="51"/>
    </row>
    <row r="895" spans="1:10" ht="15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100"/>
      <c r="J895" s="51"/>
    </row>
    <row r="896" spans="1:10" ht="15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100"/>
      <c r="J896" s="51"/>
    </row>
    <row r="897" spans="1:10" ht="15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100"/>
      <c r="J897" s="51"/>
    </row>
    <row r="898" spans="1:10" ht="15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100"/>
      <c r="J898" s="51"/>
    </row>
    <row r="899" spans="1:10" ht="15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100"/>
      <c r="J899" s="51"/>
    </row>
    <row r="900" spans="1:10" ht="15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100"/>
      <c r="J900" s="51"/>
    </row>
    <row r="901" spans="1:10" ht="15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100"/>
      <c r="J901" s="51"/>
    </row>
    <row r="902" spans="1:10" ht="15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100"/>
      <c r="J902" s="51"/>
    </row>
    <row r="903" spans="1:10" ht="15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100"/>
      <c r="J903" s="51"/>
    </row>
    <row r="904" spans="1:10" ht="15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100"/>
      <c r="J904" s="51"/>
    </row>
    <row r="905" spans="1:10" ht="15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100"/>
      <c r="J905" s="51"/>
    </row>
    <row r="906" spans="1:10" ht="15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100"/>
      <c r="J906" s="51"/>
    </row>
    <row r="907" spans="1:10" ht="15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100"/>
      <c r="J907" s="51"/>
    </row>
    <row r="908" spans="1:10" ht="15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100"/>
      <c r="J908" s="51"/>
    </row>
    <row r="909" spans="1:10" ht="15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100"/>
      <c r="J909" s="51"/>
    </row>
    <row r="910" spans="1:10" ht="15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100"/>
      <c r="J910" s="51"/>
    </row>
    <row r="911" spans="1:10" ht="15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100"/>
      <c r="J911" s="51"/>
    </row>
  </sheetData>
  <mergeCells count="21">
    <mergeCell ref="A58:J58"/>
    <mergeCell ref="A67:J67"/>
    <mergeCell ref="B5:F5"/>
    <mergeCell ref="A28:J28"/>
    <mergeCell ref="A31:J31"/>
    <mergeCell ref="A32:J32"/>
    <mergeCell ref="A33:J33"/>
    <mergeCell ref="A34:J34"/>
    <mergeCell ref="A35:J35"/>
    <mergeCell ref="A36:A37"/>
    <mergeCell ref="B36:F36"/>
    <mergeCell ref="G36:H36"/>
    <mergeCell ref="I36:I37"/>
    <mergeCell ref="J36:J37"/>
    <mergeCell ref="A1:J1"/>
    <mergeCell ref="A2:J2"/>
    <mergeCell ref="A3:J3"/>
    <mergeCell ref="A5:A6"/>
    <mergeCell ref="G5:H5"/>
    <mergeCell ref="I5:I6"/>
    <mergeCell ref="J5:J6"/>
  </mergeCells>
  <printOptions horizontalCentered="1"/>
  <pageMargins left="0.70866141732283472" right="0.39370078740157483" top="0.74803149606299213" bottom="0.74803149606299213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05"/>
  <sheetViews>
    <sheetView showGridLines="0" workbookViewId="0"/>
  </sheetViews>
  <sheetFormatPr defaultColWidth="12.5703125" defaultRowHeight="15" customHeight="1" x14ac:dyDescent="0.2"/>
  <cols>
    <col min="1" max="1" width="12.85546875" customWidth="1"/>
    <col min="3" max="3" width="11.42578125" customWidth="1"/>
    <col min="6" max="6" width="12.7109375" customWidth="1"/>
    <col min="9" max="9" width="10.85546875" customWidth="1"/>
    <col min="10" max="10" width="15.42578125" customWidth="1"/>
    <col min="11" max="15" width="8.85546875" customWidth="1"/>
  </cols>
  <sheetData>
    <row r="1" spans="1:15" ht="15.75" customHeight="1" x14ac:dyDescent="0.2">
      <c r="A1" s="356" t="s">
        <v>136</v>
      </c>
      <c r="B1" s="357"/>
      <c r="C1" s="357"/>
      <c r="D1" s="357"/>
      <c r="E1" s="357"/>
      <c r="F1" s="357"/>
      <c r="G1" s="357"/>
      <c r="H1" s="357"/>
      <c r="I1" s="357"/>
      <c r="J1" s="357"/>
      <c r="K1" s="51"/>
      <c r="L1" s="51"/>
      <c r="M1" s="51"/>
      <c r="N1" s="51"/>
      <c r="O1" s="51"/>
    </row>
    <row r="2" spans="1:15" ht="15.75" customHeight="1" x14ac:dyDescent="0.2">
      <c r="A2" s="356" t="s">
        <v>42</v>
      </c>
      <c r="B2" s="357"/>
      <c r="C2" s="357"/>
      <c r="D2" s="357"/>
      <c r="E2" s="357"/>
      <c r="F2" s="357"/>
      <c r="G2" s="357"/>
      <c r="H2" s="357"/>
      <c r="I2" s="357"/>
      <c r="J2" s="357"/>
      <c r="K2" s="51"/>
      <c r="L2" s="51"/>
      <c r="M2" s="51"/>
      <c r="N2" s="51"/>
      <c r="O2" s="51"/>
    </row>
    <row r="3" spans="1:15" ht="15" customHeight="1" x14ac:dyDescent="0.2">
      <c r="A3" s="13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2.5" customHeight="1" x14ac:dyDescent="0.2">
      <c r="A4" s="390" t="s">
        <v>43</v>
      </c>
      <c r="B4" s="398">
        <v>2022</v>
      </c>
      <c r="C4" s="388"/>
      <c r="D4" s="388"/>
      <c r="E4" s="388"/>
      <c r="F4" s="386"/>
      <c r="G4" s="399">
        <v>2023</v>
      </c>
      <c r="H4" s="380"/>
      <c r="I4" s="387" t="s">
        <v>82</v>
      </c>
      <c r="J4" s="387" t="s">
        <v>45</v>
      </c>
      <c r="K4" s="51"/>
      <c r="L4" s="51"/>
      <c r="M4" s="51"/>
      <c r="N4" s="51"/>
      <c r="O4" s="51"/>
    </row>
    <row r="5" spans="1:15" ht="30" customHeight="1" x14ac:dyDescent="0.2">
      <c r="A5" s="378"/>
      <c r="B5" s="101" t="s">
        <v>18</v>
      </c>
      <c r="C5" s="59" t="s">
        <v>19</v>
      </c>
      <c r="D5" s="59" t="s">
        <v>20</v>
      </c>
      <c r="E5" s="102" t="s">
        <v>21</v>
      </c>
      <c r="F5" s="59" t="s">
        <v>17</v>
      </c>
      <c r="G5" s="101" t="s">
        <v>137</v>
      </c>
      <c r="H5" s="59" t="s">
        <v>19</v>
      </c>
      <c r="I5" s="384"/>
      <c r="J5" s="384"/>
      <c r="K5" s="51"/>
      <c r="L5" s="51"/>
      <c r="M5" s="51"/>
      <c r="N5" s="51"/>
      <c r="O5" s="51"/>
    </row>
    <row r="6" spans="1:15" ht="15" customHeight="1" x14ac:dyDescent="0.2">
      <c r="A6" s="133"/>
      <c r="B6" s="82"/>
      <c r="C6" s="82"/>
      <c r="D6" s="82"/>
      <c r="E6" s="82"/>
      <c r="F6" s="134"/>
      <c r="G6" s="82"/>
      <c r="H6" s="82"/>
      <c r="I6" s="82"/>
      <c r="J6" s="135"/>
      <c r="K6" s="51"/>
      <c r="L6" s="51"/>
      <c r="M6" s="51"/>
      <c r="N6" s="51"/>
      <c r="O6" s="51"/>
    </row>
    <row r="7" spans="1:15" ht="15" customHeight="1" x14ac:dyDescent="0.2">
      <c r="A7" s="136" t="s">
        <v>6</v>
      </c>
      <c r="B7" s="137">
        <v>0</v>
      </c>
      <c r="C7" s="137">
        <v>0</v>
      </c>
      <c r="D7" s="137">
        <v>0</v>
      </c>
      <c r="E7" s="137">
        <v>314</v>
      </c>
      <c r="F7" s="138">
        <v>314</v>
      </c>
      <c r="G7" s="137">
        <v>0</v>
      </c>
      <c r="H7" s="137">
        <v>0</v>
      </c>
      <c r="I7" s="139">
        <v>0</v>
      </c>
      <c r="J7" s="113">
        <v>0</v>
      </c>
      <c r="K7" s="51"/>
      <c r="L7" s="51"/>
      <c r="M7" s="51"/>
      <c r="N7" s="51"/>
      <c r="O7" s="51"/>
    </row>
    <row r="8" spans="1:15" ht="15" customHeight="1" x14ac:dyDescent="0.2">
      <c r="A8" s="3" t="s">
        <v>7</v>
      </c>
      <c r="B8" s="137">
        <v>5620</v>
      </c>
      <c r="C8" s="137">
        <v>2200</v>
      </c>
      <c r="D8" s="137">
        <v>4636</v>
      </c>
      <c r="E8" s="137">
        <v>15414</v>
      </c>
      <c r="F8" s="138">
        <v>27870</v>
      </c>
      <c r="G8" s="137">
        <v>12391</v>
      </c>
      <c r="H8" s="137">
        <v>6092</v>
      </c>
      <c r="I8" s="139">
        <v>28.739916025852715</v>
      </c>
      <c r="J8" s="109">
        <v>176.90909090909091</v>
      </c>
      <c r="K8" s="51"/>
      <c r="L8" s="51"/>
      <c r="M8" s="51"/>
      <c r="N8" s="51"/>
      <c r="O8" s="51"/>
    </row>
    <row r="9" spans="1:15" ht="15" customHeight="1" x14ac:dyDescent="0.2">
      <c r="A9" s="3" t="s">
        <v>8</v>
      </c>
      <c r="B9" s="137">
        <v>0</v>
      </c>
      <c r="C9" s="137">
        <v>332</v>
      </c>
      <c r="D9" s="137">
        <v>0</v>
      </c>
      <c r="E9" s="137">
        <v>48</v>
      </c>
      <c r="F9" s="138">
        <v>380</v>
      </c>
      <c r="G9" s="137">
        <v>0</v>
      </c>
      <c r="H9" s="137">
        <v>1348</v>
      </c>
      <c r="I9" s="139">
        <v>6.3593904797848753</v>
      </c>
      <c r="J9" s="109">
        <v>306.02409638554218</v>
      </c>
      <c r="K9" s="51"/>
      <c r="L9" s="51"/>
      <c r="M9" s="51"/>
      <c r="N9" s="51"/>
      <c r="O9" s="51"/>
    </row>
    <row r="10" spans="1:15" ht="15" customHeight="1" x14ac:dyDescent="0.2">
      <c r="A10" s="3" t="s">
        <v>9</v>
      </c>
      <c r="B10" s="137">
        <v>738</v>
      </c>
      <c r="C10" s="137">
        <v>480</v>
      </c>
      <c r="D10" s="137">
        <v>1919</v>
      </c>
      <c r="E10" s="137">
        <v>896</v>
      </c>
      <c r="F10" s="138">
        <v>4033</v>
      </c>
      <c r="G10" s="137">
        <v>597</v>
      </c>
      <c r="H10" s="137">
        <v>3644</v>
      </c>
      <c r="I10" s="139">
        <v>17.191111949804217</v>
      </c>
      <c r="J10" s="109">
        <v>659.16666666666663</v>
      </c>
      <c r="K10" s="51"/>
      <c r="L10" s="51"/>
      <c r="M10" s="51"/>
      <c r="N10" s="51"/>
      <c r="O10" s="51"/>
    </row>
    <row r="11" spans="1:15" ht="15" customHeight="1" x14ac:dyDescent="0.2">
      <c r="A11" s="3" t="s">
        <v>10</v>
      </c>
      <c r="B11" s="137">
        <v>0</v>
      </c>
      <c r="C11" s="137">
        <v>0</v>
      </c>
      <c r="D11" s="137">
        <v>0</v>
      </c>
      <c r="E11" s="137">
        <v>0</v>
      </c>
      <c r="F11" s="138">
        <v>0</v>
      </c>
      <c r="G11" s="137">
        <v>0</v>
      </c>
      <c r="H11" s="137">
        <v>0</v>
      </c>
      <c r="I11" s="139">
        <v>0</v>
      </c>
      <c r="J11" s="109">
        <v>0</v>
      </c>
      <c r="K11" s="51"/>
      <c r="L11" s="51"/>
      <c r="M11" s="51"/>
      <c r="N11" s="51"/>
      <c r="O11" s="51"/>
    </row>
    <row r="12" spans="1:15" ht="15" customHeight="1" x14ac:dyDescent="0.2">
      <c r="A12" s="3" t="s">
        <v>11</v>
      </c>
      <c r="B12" s="137">
        <v>0</v>
      </c>
      <c r="C12" s="137">
        <v>0</v>
      </c>
      <c r="D12" s="137">
        <v>0</v>
      </c>
      <c r="E12" s="137">
        <v>300</v>
      </c>
      <c r="F12" s="138">
        <v>300</v>
      </c>
      <c r="G12" s="137">
        <v>0</v>
      </c>
      <c r="H12" s="137">
        <v>95</v>
      </c>
      <c r="I12" s="139">
        <v>0.4481766287682219</v>
      </c>
      <c r="J12" s="109">
        <v>0</v>
      </c>
      <c r="K12" s="51"/>
      <c r="L12" s="51"/>
      <c r="M12" s="51"/>
      <c r="N12" s="51"/>
      <c r="O12" s="51"/>
    </row>
    <row r="13" spans="1:15" ht="15" customHeight="1" x14ac:dyDescent="0.2">
      <c r="A13" s="3" t="s">
        <v>12</v>
      </c>
      <c r="B13" s="137">
        <v>3168</v>
      </c>
      <c r="C13" s="137">
        <v>9482</v>
      </c>
      <c r="D13" s="137">
        <v>11252</v>
      </c>
      <c r="E13" s="137">
        <v>5216</v>
      </c>
      <c r="F13" s="138">
        <v>29118</v>
      </c>
      <c r="G13" s="137">
        <v>4680</v>
      </c>
      <c r="H13" s="137">
        <v>9768</v>
      </c>
      <c r="I13" s="139">
        <v>46.081992734820965</v>
      </c>
      <c r="J13" s="109">
        <v>3.0162412993039345</v>
      </c>
      <c r="K13" s="51"/>
      <c r="L13" s="51"/>
      <c r="M13" s="51"/>
      <c r="N13" s="51"/>
      <c r="O13" s="51"/>
    </row>
    <row r="14" spans="1:15" ht="15" customHeight="1" x14ac:dyDescent="0.2">
      <c r="A14" s="3" t="s">
        <v>13</v>
      </c>
      <c r="B14" s="137">
        <v>0</v>
      </c>
      <c r="C14" s="137">
        <v>0</v>
      </c>
      <c r="D14" s="137">
        <v>0</v>
      </c>
      <c r="E14" s="137">
        <v>0</v>
      </c>
      <c r="F14" s="138">
        <v>0</v>
      </c>
      <c r="G14" s="137">
        <v>0</v>
      </c>
      <c r="H14" s="137">
        <v>0</v>
      </c>
      <c r="I14" s="139">
        <v>0</v>
      </c>
      <c r="J14" s="109">
        <v>0</v>
      </c>
      <c r="K14" s="51"/>
      <c r="L14" s="51"/>
      <c r="M14" s="51"/>
      <c r="N14" s="51"/>
      <c r="O14" s="51"/>
    </row>
    <row r="15" spans="1:15" ht="15" customHeight="1" x14ac:dyDescent="0.2">
      <c r="A15" s="3" t="s">
        <v>14</v>
      </c>
      <c r="B15" s="137">
        <v>129</v>
      </c>
      <c r="C15" s="137">
        <v>132</v>
      </c>
      <c r="D15" s="137">
        <v>187</v>
      </c>
      <c r="E15" s="137">
        <v>1476</v>
      </c>
      <c r="F15" s="138">
        <v>1924</v>
      </c>
      <c r="G15" s="137">
        <v>1741</v>
      </c>
      <c r="H15" s="137">
        <v>250</v>
      </c>
      <c r="I15" s="139">
        <v>1.179412180969005</v>
      </c>
      <c r="J15" s="109">
        <v>89.393939393939405</v>
      </c>
      <c r="K15" s="51"/>
      <c r="L15" s="51"/>
      <c r="M15" s="51"/>
      <c r="N15" s="51"/>
      <c r="O15" s="51"/>
    </row>
    <row r="16" spans="1:15" ht="15" customHeight="1" x14ac:dyDescent="0.2">
      <c r="A16" s="3" t="s">
        <v>15</v>
      </c>
      <c r="B16" s="137">
        <v>0</v>
      </c>
      <c r="C16" s="137">
        <v>0</v>
      </c>
      <c r="D16" s="137">
        <v>0</v>
      </c>
      <c r="E16" s="137">
        <v>0</v>
      </c>
      <c r="F16" s="138">
        <v>0</v>
      </c>
      <c r="G16" s="137">
        <v>0</v>
      </c>
      <c r="H16" s="137">
        <v>0</v>
      </c>
      <c r="I16" s="139">
        <v>0</v>
      </c>
      <c r="J16" s="109">
        <v>0</v>
      </c>
      <c r="K16" s="51"/>
      <c r="L16" s="51"/>
      <c r="M16" s="51"/>
      <c r="N16" s="51"/>
      <c r="O16" s="51"/>
    </row>
    <row r="17" spans="1:15" ht="15" customHeight="1" x14ac:dyDescent="0.2">
      <c r="A17" s="3" t="s">
        <v>16</v>
      </c>
      <c r="B17" s="137">
        <v>0</v>
      </c>
      <c r="C17" s="137">
        <v>0</v>
      </c>
      <c r="D17" s="137">
        <v>0</v>
      </c>
      <c r="E17" s="137">
        <v>0</v>
      </c>
      <c r="F17" s="138">
        <v>0</v>
      </c>
      <c r="G17" s="137">
        <v>0</v>
      </c>
      <c r="H17" s="137">
        <v>0</v>
      </c>
      <c r="I17" s="139">
        <v>0</v>
      </c>
      <c r="J17" s="109">
        <v>0</v>
      </c>
      <c r="K17" s="51"/>
      <c r="L17" s="51"/>
      <c r="M17" s="51"/>
      <c r="N17" s="51"/>
      <c r="O17" s="51"/>
    </row>
    <row r="18" spans="1:15" ht="15" customHeight="1" x14ac:dyDescent="0.2">
      <c r="A18" s="116" t="s">
        <v>17</v>
      </c>
      <c r="B18" s="140">
        <v>9655</v>
      </c>
      <c r="C18" s="140">
        <v>12626</v>
      </c>
      <c r="D18" s="140">
        <v>17994</v>
      </c>
      <c r="E18" s="140">
        <v>23664</v>
      </c>
      <c r="F18" s="140">
        <v>63939</v>
      </c>
      <c r="G18" s="140">
        <v>19409</v>
      </c>
      <c r="H18" s="140">
        <v>21197</v>
      </c>
      <c r="I18" s="141">
        <v>100.00000000000001</v>
      </c>
      <c r="J18" s="142">
        <v>67.883731981625232</v>
      </c>
      <c r="K18" s="51"/>
      <c r="L18" s="51"/>
      <c r="M18" s="51"/>
      <c r="N18" s="51"/>
      <c r="O18" s="51"/>
    </row>
    <row r="19" spans="1:15" ht="15" customHeight="1" x14ac:dyDescent="0.2">
      <c r="A19" s="362" t="s">
        <v>22</v>
      </c>
      <c r="B19" s="357"/>
      <c r="C19" s="357"/>
      <c r="D19" s="357"/>
      <c r="E19" s="357"/>
      <c r="F19" s="357"/>
      <c r="G19" s="357"/>
      <c r="H19" s="357"/>
      <c r="I19" s="357"/>
      <c r="J19" s="357"/>
      <c r="K19" s="51"/>
      <c r="L19" s="51"/>
      <c r="M19" s="51"/>
      <c r="N19" s="51"/>
      <c r="O19" s="51"/>
    </row>
    <row r="20" spans="1:15" ht="15" customHeight="1" x14ac:dyDescent="0.2">
      <c r="A20" s="78" t="s">
        <v>138</v>
      </c>
      <c r="B20" s="103"/>
      <c r="C20" s="103"/>
      <c r="D20" s="103"/>
      <c r="E20" s="103"/>
      <c r="F20" s="103"/>
      <c r="G20" s="103"/>
      <c r="H20" s="103"/>
      <c r="I20" s="143"/>
      <c r="J20" s="144" t="s">
        <v>30</v>
      </c>
      <c r="K20" s="51"/>
      <c r="L20" s="51"/>
      <c r="M20" s="51"/>
      <c r="N20" s="51"/>
      <c r="O20" s="51"/>
    </row>
    <row r="22" spans="1:15" ht="15" customHeight="1" x14ac:dyDescent="0.2">
      <c r="A22" s="78"/>
      <c r="B22" s="103"/>
      <c r="C22" s="103"/>
      <c r="D22" s="103"/>
      <c r="E22" s="103"/>
      <c r="F22" s="103"/>
      <c r="G22" s="103"/>
      <c r="H22" s="103"/>
      <c r="I22" s="143"/>
      <c r="J22" s="144"/>
      <c r="K22" s="51"/>
      <c r="L22" s="51"/>
      <c r="M22" s="51"/>
      <c r="N22" s="51"/>
      <c r="O22" s="51"/>
    </row>
    <row r="23" spans="1:15" ht="15" customHeight="1" x14ac:dyDescent="0.2">
      <c r="A23" s="356" t="s">
        <v>139</v>
      </c>
      <c r="B23" s="357"/>
      <c r="C23" s="357"/>
      <c r="D23" s="357"/>
      <c r="E23" s="357"/>
      <c r="F23" s="357"/>
      <c r="G23" s="357"/>
      <c r="H23" s="357"/>
      <c r="I23" s="357"/>
      <c r="J23" s="357"/>
      <c r="K23" s="51"/>
      <c r="L23" s="51"/>
      <c r="M23" s="51"/>
      <c r="N23" s="51"/>
      <c r="O23" s="51"/>
    </row>
    <row r="24" spans="1:15" ht="15" customHeight="1" x14ac:dyDescent="0.2">
      <c r="A24" s="395" t="s">
        <v>42</v>
      </c>
      <c r="B24" s="396"/>
      <c r="C24" s="396"/>
      <c r="D24" s="396"/>
      <c r="E24" s="396"/>
      <c r="F24" s="396"/>
      <c r="G24" s="396"/>
      <c r="H24" s="396"/>
      <c r="I24" s="396"/>
      <c r="J24" s="397"/>
      <c r="K24" s="51"/>
      <c r="L24" s="51"/>
      <c r="M24" s="51"/>
      <c r="N24" s="51"/>
      <c r="O24" s="51"/>
    </row>
    <row r="25" spans="1:15" ht="15" customHeight="1" x14ac:dyDescent="0.2">
      <c r="A25" s="395" t="s">
        <v>3</v>
      </c>
      <c r="B25" s="396"/>
      <c r="C25" s="396"/>
      <c r="D25" s="396"/>
      <c r="E25" s="396"/>
      <c r="F25" s="396"/>
      <c r="G25" s="396"/>
      <c r="H25" s="396"/>
      <c r="I25" s="396"/>
      <c r="J25" s="397"/>
      <c r="K25" s="51"/>
      <c r="L25" s="51"/>
      <c r="M25" s="51"/>
      <c r="N25" s="51"/>
      <c r="O25" s="51"/>
    </row>
    <row r="26" spans="1:15" ht="1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2.5" customHeight="1" x14ac:dyDescent="0.2">
      <c r="A27" s="390" t="s">
        <v>43</v>
      </c>
      <c r="B27" s="398">
        <v>2022</v>
      </c>
      <c r="C27" s="388"/>
      <c r="D27" s="388"/>
      <c r="E27" s="388"/>
      <c r="F27" s="386"/>
      <c r="G27" s="399">
        <v>2023</v>
      </c>
      <c r="H27" s="380"/>
      <c r="I27" s="387" t="s">
        <v>82</v>
      </c>
      <c r="J27" s="387" t="s">
        <v>45</v>
      </c>
      <c r="K27" s="51"/>
      <c r="L27" s="51"/>
      <c r="M27" s="51"/>
      <c r="N27" s="51"/>
      <c r="O27" s="51"/>
    </row>
    <row r="28" spans="1:15" ht="30.75" customHeight="1" x14ac:dyDescent="0.2">
      <c r="A28" s="378"/>
      <c r="B28" s="101" t="s">
        <v>18</v>
      </c>
      <c r="C28" s="101" t="s">
        <v>19</v>
      </c>
      <c r="D28" s="59" t="s">
        <v>140</v>
      </c>
      <c r="E28" s="102" t="s">
        <v>141</v>
      </c>
      <c r="F28" s="59" t="s">
        <v>17</v>
      </c>
      <c r="G28" s="59" t="s">
        <v>142</v>
      </c>
      <c r="H28" s="59" t="s">
        <v>19</v>
      </c>
      <c r="I28" s="384"/>
      <c r="J28" s="384"/>
      <c r="K28" s="51"/>
      <c r="L28" s="51"/>
      <c r="M28" s="51"/>
      <c r="N28" s="51"/>
      <c r="O28" s="51"/>
    </row>
    <row r="29" spans="1:15" ht="15" customHeight="1" x14ac:dyDescent="0.2">
      <c r="A29" s="67"/>
      <c r="B29" s="145"/>
      <c r="C29" s="145"/>
      <c r="D29" s="145"/>
      <c r="E29" s="145"/>
      <c r="F29" s="145"/>
      <c r="G29" s="145"/>
      <c r="H29" s="145"/>
      <c r="I29" s="41"/>
      <c r="J29" s="135"/>
      <c r="K29" s="51"/>
      <c r="L29" s="51"/>
      <c r="M29" s="51"/>
      <c r="N29" s="51"/>
      <c r="O29" s="51"/>
    </row>
    <row r="30" spans="1:15" ht="15" customHeight="1" x14ac:dyDescent="0.2">
      <c r="A30" s="3" t="s">
        <v>6</v>
      </c>
      <c r="B30" s="41">
        <v>0</v>
      </c>
      <c r="C30" s="41">
        <v>179.22200000000001</v>
      </c>
      <c r="D30" s="41">
        <v>756</v>
      </c>
      <c r="E30" s="41">
        <v>768.5</v>
      </c>
      <c r="F30" s="146">
        <v>1703.722</v>
      </c>
      <c r="G30" s="41">
        <v>0</v>
      </c>
      <c r="H30" s="41">
        <v>10607.19696096</v>
      </c>
      <c r="I30" s="139">
        <v>3.3437201000913337</v>
      </c>
      <c r="J30" s="112" t="s">
        <v>55</v>
      </c>
      <c r="K30" s="51"/>
      <c r="L30" s="51"/>
      <c r="M30" s="51"/>
      <c r="N30" s="51"/>
      <c r="O30" s="51"/>
    </row>
    <row r="31" spans="1:15" ht="15" customHeight="1" x14ac:dyDescent="0.2">
      <c r="A31" s="3" t="s">
        <v>7</v>
      </c>
      <c r="B31" s="41">
        <v>181651.97638000001</v>
      </c>
      <c r="C31" s="41">
        <v>48425.284172229993</v>
      </c>
      <c r="D31" s="41">
        <v>132307.76968697773</v>
      </c>
      <c r="E31" s="41">
        <v>366702.49582190992</v>
      </c>
      <c r="F31" s="146">
        <v>729087.52606111765</v>
      </c>
      <c r="G31" s="41">
        <v>463310.28538134991</v>
      </c>
      <c r="H31" s="41">
        <v>235029.57962709997</v>
      </c>
      <c r="I31" s="139">
        <v>74.088671343388128</v>
      </c>
      <c r="J31" s="112">
        <v>385.34476078899348</v>
      </c>
      <c r="K31" s="51"/>
      <c r="L31" s="51"/>
      <c r="M31" s="51"/>
      <c r="N31" s="51"/>
      <c r="O31" s="51"/>
    </row>
    <row r="32" spans="1:15" ht="15" customHeight="1" x14ac:dyDescent="0.2">
      <c r="A32" s="3" t="s">
        <v>8</v>
      </c>
      <c r="B32" s="41">
        <v>474.113699</v>
      </c>
      <c r="C32" s="41">
        <v>734.13378205000004</v>
      </c>
      <c r="D32" s="41">
        <v>0</v>
      </c>
      <c r="E32" s="41">
        <v>75.554880999999995</v>
      </c>
      <c r="F32" s="146">
        <v>1283.8023620500001</v>
      </c>
      <c r="G32" s="41">
        <v>604.7906559999999</v>
      </c>
      <c r="H32" s="41">
        <v>2131.6519788800001</v>
      </c>
      <c r="I32" s="139">
        <v>0.67196334662342683</v>
      </c>
      <c r="J32" s="112">
        <v>190.36287812931874</v>
      </c>
      <c r="K32" s="51"/>
      <c r="L32" s="51"/>
      <c r="M32" s="51"/>
      <c r="N32" s="51"/>
      <c r="O32" s="51"/>
    </row>
    <row r="33" spans="1:15" ht="15" customHeight="1" x14ac:dyDescent="0.2">
      <c r="A33" s="3" t="s">
        <v>9</v>
      </c>
      <c r="B33" s="41">
        <v>324.12595881999999</v>
      </c>
      <c r="C33" s="41">
        <v>194.17136199999999</v>
      </c>
      <c r="D33" s="41">
        <v>1476.3079168299998</v>
      </c>
      <c r="E33" s="41">
        <v>563.99707322000006</v>
      </c>
      <c r="F33" s="146">
        <v>2558.6023108699997</v>
      </c>
      <c r="G33" s="41">
        <v>1083.7987960000003</v>
      </c>
      <c r="H33" s="41">
        <v>364.50404635000001</v>
      </c>
      <c r="I33" s="139">
        <v>0.1149030710781495</v>
      </c>
      <c r="J33" s="112">
        <v>87.722866335973904</v>
      </c>
      <c r="K33" s="51"/>
      <c r="L33" s="51"/>
      <c r="M33" s="51"/>
      <c r="N33" s="51"/>
      <c r="O33" s="51"/>
    </row>
    <row r="34" spans="1:15" ht="15" customHeight="1" x14ac:dyDescent="0.2">
      <c r="A34" s="3" t="s">
        <v>10</v>
      </c>
      <c r="B34" s="41">
        <v>0</v>
      </c>
      <c r="C34" s="41">
        <v>402</v>
      </c>
      <c r="D34" s="41">
        <v>68</v>
      </c>
      <c r="E34" s="41">
        <v>0</v>
      </c>
      <c r="F34" s="146">
        <v>470</v>
      </c>
      <c r="G34" s="41">
        <v>107</v>
      </c>
      <c r="H34" s="41">
        <v>0</v>
      </c>
      <c r="I34" s="139">
        <v>0</v>
      </c>
      <c r="J34" s="110">
        <v>-100</v>
      </c>
      <c r="K34" s="51"/>
      <c r="L34" s="51"/>
      <c r="M34" s="51"/>
      <c r="N34" s="51"/>
      <c r="O34" s="51"/>
    </row>
    <row r="35" spans="1:15" ht="15" customHeight="1" x14ac:dyDescent="0.2">
      <c r="A35" s="3" t="s">
        <v>11</v>
      </c>
      <c r="B35" s="41">
        <v>0</v>
      </c>
      <c r="C35" s="41">
        <v>0</v>
      </c>
      <c r="D35" s="41">
        <v>0</v>
      </c>
      <c r="E35" s="41">
        <v>236.5</v>
      </c>
      <c r="F35" s="146">
        <v>236.5</v>
      </c>
      <c r="G35" s="41">
        <v>0</v>
      </c>
      <c r="H35" s="41">
        <v>18.27</v>
      </c>
      <c r="I35" s="139">
        <v>5.7592751839633761E-3</v>
      </c>
      <c r="J35" s="112" t="s">
        <v>0</v>
      </c>
      <c r="K35" s="51"/>
      <c r="L35" s="51"/>
      <c r="M35" s="51"/>
      <c r="N35" s="51"/>
      <c r="O35" s="51"/>
    </row>
    <row r="36" spans="1:15" ht="15" customHeight="1" x14ac:dyDescent="0.2">
      <c r="A36" s="3" t="s">
        <v>12</v>
      </c>
      <c r="B36" s="41">
        <v>8141.9359999999997</v>
      </c>
      <c r="C36" s="41">
        <v>14347.057000000006</v>
      </c>
      <c r="D36" s="41">
        <v>17142.970999999994</v>
      </c>
      <c r="E36" s="41">
        <v>101068.11499999996</v>
      </c>
      <c r="F36" s="146">
        <v>140700.07899999997</v>
      </c>
      <c r="G36" s="41">
        <v>12537.992</v>
      </c>
      <c r="H36" s="41">
        <v>68046.914999999994</v>
      </c>
      <c r="I36" s="139">
        <v>21.450514992050639</v>
      </c>
      <c r="J36" s="112">
        <v>374.29180075049516</v>
      </c>
      <c r="K36" s="51"/>
      <c r="L36" s="51"/>
      <c r="M36" s="51"/>
      <c r="N36" s="51"/>
      <c r="O36" s="51"/>
    </row>
    <row r="37" spans="1:15" ht="15" customHeight="1" x14ac:dyDescent="0.2">
      <c r="A37" s="3" t="s">
        <v>13</v>
      </c>
      <c r="B37" s="41">
        <v>5</v>
      </c>
      <c r="C37" s="41">
        <v>0</v>
      </c>
      <c r="D37" s="41">
        <v>0</v>
      </c>
      <c r="E37" s="41">
        <v>0</v>
      </c>
      <c r="F37" s="146">
        <v>5</v>
      </c>
      <c r="G37" s="41">
        <v>0</v>
      </c>
      <c r="H37" s="41">
        <v>0</v>
      </c>
      <c r="I37" s="139">
        <v>0</v>
      </c>
      <c r="J37" s="112" t="s">
        <v>0</v>
      </c>
      <c r="K37" s="51"/>
      <c r="L37" s="51"/>
      <c r="M37" s="51"/>
      <c r="N37" s="51"/>
      <c r="O37" s="51"/>
    </row>
    <row r="38" spans="1:15" ht="15" customHeight="1" x14ac:dyDescent="0.2">
      <c r="A38" s="3" t="s">
        <v>14</v>
      </c>
      <c r="B38" s="41">
        <v>168.45400000000001</v>
      </c>
      <c r="C38" s="41">
        <v>35354.075573818001</v>
      </c>
      <c r="D38" s="41">
        <v>7429.1852855299985</v>
      </c>
      <c r="E38" s="41">
        <v>7244.9092188699997</v>
      </c>
      <c r="F38" s="146">
        <v>50196.624078217996</v>
      </c>
      <c r="G38" s="41">
        <v>2770.5989524999995</v>
      </c>
      <c r="H38" s="41">
        <v>997.70105342999989</v>
      </c>
      <c r="I38" s="139">
        <v>0.31450656365810165</v>
      </c>
      <c r="J38" s="110">
        <v>-97.177974428020789</v>
      </c>
      <c r="K38" s="51"/>
      <c r="L38" s="51"/>
      <c r="M38" s="51"/>
      <c r="N38" s="51"/>
      <c r="O38" s="51"/>
    </row>
    <row r="39" spans="1:15" ht="15" customHeight="1" x14ac:dyDescent="0.2">
      <c r="A39" s="3" t="s">
        <v>15</v>
      </c>
      <c r="B39" s="41">
        <v>0</v>
      </c>
      <c r="C39" s="41">
        <v>0</v>
      </c>
      <c r="D39" s="41">
        <v>0</v>
      </c>
      <c r="E39" s="41">
        <v>1736.8895549100002</v>
      </c>
      <c r="F39" s="146">
        <v>1736.8895549100002</v>
      </c>
      <c r="G39" s="41">
        <v>0</v>
      </c>
      <c r="H39" s="41">
        <v>0</v>
      </c>
      <c r="I39" s="139">
        <v>0</v>
      </c>
      <c r="J39" s="112" t="s">
        <v>0</v>
      </c>
      <c r="K39" s="51"/>
      <c r="L39" s="51"/>
      <c r="M39" s="51"/>
      <c r="N39" s="51"/>
      <c r="O39" s="51"/>
    </row>
    <row r="40" spans="1:15" ht="15" customHeight="1" x14ac:dyDescent="0.2">
      <c r="A40" s="3" t="s">
        <v>16</v>
      </c>
      <c r="B40" s="41">
        <v>0</v>
      </c>
      <c r="C40" s="41">
        <v>0</v>
      </c>
      <c r="D40" s="41">
        <v>202.99</v>
      </c>
      <c r="E40" s="41">
        <v>6131.7737787900005</v>
      </c>
      <c r="F40" s="146">
        <v>6334.7637787900003</v>
      </c>
      <c r="G40" s="41">
        <v>0</v>
      </c>
      <c r="H40" s="41">
        <v>31.6</v>
      </c>
      <c r="I40" s="139">
        <v>9.9613079262858614E-3</v>
      </c>
      <c r="J40" s="112" t="s">
        <v>0</v>
      </c>
      <c r="K40" s="51"/>
      <c r="L40" s="51"/>
      <c r="M40" s="51"/>
      <c r="N40" s="51"/>
      <c r="O40" s="51"/>
    </row>
    <row r="41" spans="1:15" ht="15" customHeight="1" x14ac:dyDescent="0.2">
      <c r="A41" s="116" t="s">
        <v>17</v>
      </c>
      <c r="B41" s="127">
        <v>190765.60603781999</v>
      </c>
      <c r="C41" s="127">
        <v>99635.943890098002</v>
      </c>
      <c r="D41" s="127">
        <v>159383.22388933771</v>
      </c>
      <c r="E41" s="127">
        <v>484528.73532869993</v>
      </c>
      <c r="F41" s="127">
        <v>934313.50914595567</v>
      </c>
      <c r="G41" s="127">
        <v>480414.46578584996</v>
      </c>
      <c r="H41" s="127">
        <v>317227.41866671987</v>
      </c>
      <c r="I41" s="141">
        <v>100.00000000000003</v>
      </c>
      <c r="J41" s="147">
        <v>218.38652426139808</v>
      </c>
      <c r="K41" s="51"/>
      <c r="L41" s="51"/>
      <c r="M41" s="51"/>
      <c r="N41" s="51"/>
      <c r="O41" s="51"/>
    </row>
    <row r="42" spans="1:15" ht="15" customHeight="1" x14ac:dyDescent="0.2">
      <c r="A42" s="362" t="s">
        <v>22</v>
      </c>
      <c r="B42" s="357"/>
      <c r="C42" s="357"/>
      <c r="D42" s="357"/>
      <c r="E42" s="357"/>
      <c r="F42" s="357"/>
      <c r="G42" s="357"/>
      <c r="H42" s="357"/>
      <c r="I42" s="357"/>
      <c r="J42" s="357"/>
      <c r="K42" s="51"/>
      <c r="L42" s="51"/>
      <c r="M42" s="51"/>
      <c r="N42" s="51"/>
      <c r="O42" s="51"/>
    </row>
    <row r="43" spans="1:15" ht="15" customHeight="1" x14ac:dyDescent="0.2">
      <c r="A43" s="118" t="s">
        <v>73</v>
      </c>
      <c r="B43" s="143"/>
      <c r="C43" s="143"/>
      <c r="D43" s="143"/>
      <c r="E43" s="143"/>
      <c r="F43" s="143"/>
      <c r="G43" s="143"/>
      <c r="H43" s="143"/>
      <c r="I43" s="148"/>
      <c r="J43" s="105"/>
      <c r="K43" s="51"/>
      <c r="L43" s="51"/>
      <c r="M43" s="51"/>
      <c r="N43" s="51"/>
      <c r="O43" s="51"/>
    </row>
    <row r="44" spans="1:15" ht="15" customHeight="1" x14ac:dyDescent="0.2">
      <c r="A44" s="78" t="s">
        <v>143</v>
      </c>
      <c r="B44" s="143"/>
      <c r="C44" s="143"/>
      <c r="D44" s="143"/>
      <c r="E44" s="143"/>
      <c r="F44" s="143"/>
      <c r="G44" s="143"/>
      <c r="H44" s="143"/>
      <c r="I44" s="148"/>
      <c r="J44" s="105"/>
      <c r="K44" s="51"/>
      <c r="L44" s="51"/>
      <c r="M44" s="51"/>
      <c r="N44" s="51"/>
      <c r="O44" s="51"/>
    </row>
    <row r="45" spans="1:15" ht="15" customHeight="1" x14ac:dyDescent="0.2">
      <c r="A45" s="94" t="s">
        <v>144</v>
      </c>
      <c r="B45" s="95"/>
      <c r="C45" s="96"/>
      <c r="D45" s="96"/>
      <c r="E45" s="96"/>
      <c r="F45" s="96"/>
      <c r="G45" s="96"/>
      <c r="H45" s="96"/>
      <c r="I45" s="96"/>
      <c r="J45" s="97"/>
      <c r="K45" s="51"/>
      <c r="L45" s="51"/>
      <c r="M45" s="51"/>
      <c r="N45" s="51"/>
      <c r="O45" s="51"/>
    </row>
    <row r="46" spans="1:15" ht="15" customHeight="1" x14ac:dyDescent="0.2">
      <c r="A46" s="27" t="s">
        <v>145</v>
      </c>
      <c r="B46" s="30"/>
      <c r="C46" s="30"/>
      <c r="D46" s="30"/>
      <c r="E46" s="30"/>
      <c r="F46" s="30"/>
      <c r="G46" s="30"/>
      <c r="H46" s="30"/>
      <c r="I46" s="30"/>
      <c r="J46" s="30"/>
      <c r="K46" s="51"/>
      <c r="L46" s="51"/>
      <c r="M46" s="51"/>
      <c r="N46" s="51"/>
      <c r="O46" s="51"/>
    </row>
    <row r="47" spans="1:15" ht="18.75" customHeight="1" x14ac:dyDescent="0.2">
      <c r="A47" s="22" t="s">
        <v>131</v>
      </c>
      <c r="B47" s="29"/>
      <c r="C47" s="29"/>
      <c r="D47" s="29"/>
      <c r="E47" s="29"/>
      <c r="F47" s="29"/>
      <c r="G47" s="29"/>
      <c r="H47" s="29"/>
      <c r="I47" s="29"/>
      <c r="J47" s="29"/>
      <c r="K47" s="51"/>
      <c r="L47" s="51"/>
      <c r="M47" s="51"/>
      <c r="N47" s="51"/>
      <c r="O47" s="51"/>
    </row>
    <row r="48" spans="1:15" ht="15" customHeight="1" x14ac:dyDescent="0.2">
      <c r="A48" s="22" t="s">
        <v>132</v>
      </c>
      <c r="B48" s="29"/>
      <c r="C48" s="29"/>
      <c r="D48" s="29"/>
      <c r="E48" s="29"/>
      <c r="F48" s="29"/>
      <c r="G48" s="29"/>
      <c r="H48" s="29" t="s">
        <v>30</v>
      </c>
      <c r="I48" s="29"/>
      <c r="J48" s="29"/>
      <c r="K48" s="51"/>
      <c r="L48" s="51"/>
      <c r="M48" s="51"/>
      <c r="N48" s="51"/>
      <c r="O48" s="51"/>
    </row>
    <row r="49" spans="1:15" ht="15" customHeight="1" x14ac:dyDescent="0.2">
      <c r="A49" s="22" t="s">
        <v>133</v>
      </c>
      <c r="B49" s="29"/>
      <c r="C49" s="29"/>
      <c r="D49" s="29"/>
      <c r="E49" s="29"/>
      <c r="F49" s="29"/>
      <c r="G49" s="29"/>
      <c r="H49" s="29"/>
      <c r="I49" s="29"/>
      <c r="J49" s="29"/>
      <c r="K49" s="51"/>
      <c r="L49" s="51"/>
      <c r="M49" s="51"/>
      <c r="N49" s="51"/>
      <c r="O49" s="51"/>
    </row>
    <row r="50" spans="1:15" ht="15.75" customHeight="1" x14ac:dyDescent="0.2">
      <c r="A50" s="98" t="s">
        <v>134</v>
      </c>
      <c r="K50" s="51"/>
      <c r="L50" s="51"/>
      <c r="M50" s="51"/>
      <c r="N50" s="51"/>
      <c r="O50" s="51"/>
    </row>
    <row r="51" spans="1:15" ht="15.75" customHeight="1" x14ac:dyDescent="0.2">
      <c r="A51" s="362" t="s">
        <v>135</v>
      </c>
      <c r="B51" s="357"/>
      <c r="C51" s="357"/>
      <c r="D51" s="357"/>
      <c r="E51" s="357"/>
      <c r="F51" s="357"/>
      <c r="G51" s="357"/>
      <c r="H51" s="357"/>
      <c r="I51" s="357"/>
      <c r="J51" s="357"/>
      <c r="K51" s="51"/>
      <c r="L51" s="51"/>
      <c r="M51" s="51"/>
      <c r="N51" s="51"/>
      <c r="O51" s="51"/>
    </row>
    <row r="52" spans="1:15" ht="15.7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5" customHeight="1" x14ac:dyDescent="0.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1:15" ht="15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15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5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5.7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5.7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5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5.7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5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5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5.7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5.7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5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5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5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5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5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5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ht="15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5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5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5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ht="15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ht="15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5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5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5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t="15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15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5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15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5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15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t="15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5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5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5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ht="15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15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5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5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5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5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ht="15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ht="15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t="15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ht="15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15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t="15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ht="15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ht="15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5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t="15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ht="15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15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t="15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5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ht="15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15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t="15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15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t="15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ht="15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ht="15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5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ht="15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ht="15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ht="15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ht="15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ht="15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ht="15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ht="15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ht="15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t="15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ht="15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15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ht="15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ht="15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t="15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ht="15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ht="15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ht="15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ht="15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5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ht="15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ht="15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5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ht="15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ht="15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ht="15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ht="15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ht="15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ht="15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ht="15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ht="15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ht="15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ht="15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5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ht="15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ht="15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ht="15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ht="15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5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ht="15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ht="15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ht="15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ht="15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ht="15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ht="15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ht="15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ht="15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ht="15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ht="15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5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15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ht="15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15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ht="15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ht="15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ht="15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ht="15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ht="15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ht="15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ht="15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ht="15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ht="15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ht="15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ht="15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ht="15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15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ht="15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ht="15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ht="15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ht="15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ht="15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ht="15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ht="15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ht="15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ht="15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ht="15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ht="15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ht="15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ht="15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ht="15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ht="15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ht="15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ht="15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ht="15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ht="15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ht="15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ht="15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ht="15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ht="15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ht="15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ht="15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ht="15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ht="15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ht="15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ht="15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ht="15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ht="15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ht="15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ht="15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ht="15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ht="15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ht="15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ht="15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ht="15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ht="15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ht="15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ht="15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ht="15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ht="15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ht="15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ht="15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ht="15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ht="15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ht="15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ht="15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ht="15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ht="15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ht="15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ht="15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ht="15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ht="15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ht="15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ht="15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ht="15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ht="15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ht="15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ht="15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ht="15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ht="15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ht="15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ht="15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ht="15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ht="15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ht="15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ht="15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ht="15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ht="15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ht="15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ht="15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ht="15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ht="15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ht="15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ht="15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ht="15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ht="15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ht="15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ht="15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ht="15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ht="15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ht="15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ht="15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ht="15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ht="15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ht="15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ht="15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ht="15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ht="15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ht="15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ht="15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ht="15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ht="15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ht="15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ht="15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ht="15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ht="15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ht="15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ht="15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ht="15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ht="15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ht="15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ht="15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ht="15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ht="15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ht="15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ht="15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ht="15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ht="15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ht="15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ht="15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ht="15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ht="15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ht="15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ht="15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ht="15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ht="15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ht="15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ht="15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ht="15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ht="15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ht="15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ht="15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ht="15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ht="15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ht="15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ht="15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ht="15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ht="15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ht="15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ht="15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ht="15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ht="15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ht="15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ht="15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ht="15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ht="15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ht="15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ht="15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ht="15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ht="15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ht="15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ht="15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ht="15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ht="15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ht="15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ht="15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1:15" ht="15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1:15" ht="15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1:15" ht="15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1:15" ht="15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1:15" ht="15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1:15" ht="15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1:15" ht="15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1:15" ht="15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</row>
    <row r="346" spans="1:15" ht="15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</row>
    <row r="347" spans="1:15" ht="15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1:15" ht="15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1:15" ht="15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1:15" ht="15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</row>
    <row r="351" spans="1:15" ht="15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</row>
    <row r="352" spans="1:15" ht="15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1:15" ht="15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1:15" ht="15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1:15" ht="15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1:15" ht="15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</row>
    <row r="357" spans="1:15" ht="15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ht="15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</row>
    <row r="359" spans="1:15" ht="15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1:15" ht="15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</row>
    <row r="361" spans="1:15" ht="15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</row>
    <row r="362" spans="1:15" ht="15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1:15" ht="15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1:15" ht="15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ht="15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ht="15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ht="15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</row>
    <row r="368" spans="1:15" ht="15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</row>
    <row r="369" spans="1:15" ht="15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</row>
    <row r="370" spans="1:15" ht="15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</row>
    <row r="371" spans="1:15" ht="15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15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</row>
    <row r="373" spans="1:15" ht="15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</row>
    <row r="374" spans="1:15" ht="15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</row>
    <row r="375" spans="1:15" ht="15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</row>
    <row r="376" spans="1:15" ht="15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</row>
    <row r="377" spans="1:15" ht="15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</row>
    <row r="378" spans="1:15" ht="15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1:15" ht="15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1:15" ht="15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</row>
    <row r="381" spans="1:15" ht="15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</row>
    <row r="382" spans="1:15" ht="15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</row>
    <row r="383" spans="1:15" ht="15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</row>
    <row r="384" spans="1:15" ht="15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1:15" ht="15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</row>
    <row r="386" spans="1:15" ht="15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1:15" ht="15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1:15" ht="15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1:15" ht="15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1:15" ht="15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</row>
    <row r="391" spans="1:15" ht="15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</row>
    <row r="392" spans="1:15" ht="15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  <row r="393" spans="1:15" ht="15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</row>
    <row r="394" spans="1:15" ht="15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</row>
    <row r="395" spans="1:15" ht="15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</row>
    <row r="396" spans="1:15" ht="15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</row>
    <row r="397" spans="1:15" ht="15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</row>
    <row r="398" spans="1:15" ht="15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</row>
    <row r="399" spans="1:15" ht="15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</row>
    <row r="400" spans="1:15" ht="15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</row>
    <row r="401" spans="1:15" ht="15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1:15" ht="15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</row>
    <row r="403" spans="1:15" ht="15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1:15" ht="15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</row>
    <row r="405" spans="1:15" ht="15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</row>
    <row r="406" spans="1:15" ht="15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</row>
    <row r="407" spans="1:15" ht="15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</row>
    <row r="408" spans="1:15" ht="15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</row>
    <row r="409" spans="1:15" ht="15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1:15" ht="15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</row>
    <row r="411" spans="1:15" ht="15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</row>
    <row r="412" spans="1:15" ht="15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</row>
    <row r="413" spans="1:15" ht="15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1:15" ht="15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</row>
    <row r="415" spans="1:15" ht="15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</row>
    <row r="416" spans="1:15" ht="15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</row>
    <row r="417" spans="1:15" ht="15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ht="15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</row>
    <row r="419" spans="1:15" ht="15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</row>
    <row r="420" spans="1:15" ht="15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</row>
    <row r="421" spans="1:15" ht="15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</row>
    <row r="422" spans="1:15" ht="15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</row>
    <row r="423" spans="1:15" ht="15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</row>
    <row r="424" spans="1:15" ht="15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</row>
    <row r="425" spans="1:15" ht="15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ht="15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</row>
    <row r="427" spans="1:15" ht="15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</row>
    <row r="428" spans="1:15" ht="15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</row>
    <row r="429" spans="1:15" ht="15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</row>
    <row r="430" spans="1:15" ht="15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</row>
    <row r="431" spans="1:15" ht="15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</row>
    <row r="432" spans="1:15" ht="15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ht="15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</row>
    <row r="434" spans="1:15" ht="15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</row>
    <row r="435" spans="1:15" ht="15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</row>
    <row r="436" spans="1:15" ht="15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1:15" ht="15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</row>
    <row r="438" spans="1:15" ht="15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</row>
    <row r="439" spans="1:15" ht="15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</row>
    <row r="440" spans="1:15" ht="15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1:15" ht="15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</row>
    <row r="442" spans="1:15" ht="15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</row>
    <row r="443" spans="1:15" ht="15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</row>
    <row r="444" spans="1:15" ht="15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</row>
    <row r="445" spans="1:15" ht="15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</row>
    <row r="446" spans="1:15" ht="15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</row>
    <row r="447" spans="1:15" ht="15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</row>
    <row r="448" spans="1:15" ht="15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</row>
    <row r="449" spans="1:15" ht="15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1:15" ht="15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</row>
    <row r="451" spans="1:15" ht="15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</row>
    <row r="452" spans="1:15" ht="15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</row>
    <row r="453" spans="1:15" ht="15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</row>
    <row r="454" spans="1:15" ht="15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1:15" ht="15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</row>
    <row r="456" spans="1:15" ht="15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</row>
    <row r="457" spans="1:15" ht="15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</row>
    <row r="458" spans="1:15" ht="15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</row>
    <row r="459" spans="1:15" ht="15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</row>
    <row r="460" spans="1:15" ht="15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</row>
    <row r="461" spans="1:15" ht="15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</row>
    <row r="462" spans="1:15" ht="15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</row>
    <row r="463" spans="1:15" ht="15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ht="15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</row>
    <row r="465" spans="1:15" ht="15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</row>
    <row r="466" spans="1:15" ht="15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</row>
    <row r="467" spans="1:15" ht="15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</row>
    <row r="468" spans="1:15" ht="15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</row>
    <row r="469" spans="1:15" ht="15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</row>
    <row r="470" spans="1:15" ht="15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</row>
    <row r="471" spans="1:15" ht="15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1:15" ht="15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</row>
    <row r="473" spans="1:15" ht="15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</row>
    <row r="474" spans="1:15" ht="15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</row>
    <row r="475" spans="1:15" ht="15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</row>
    <row r="476" spans="1:15" ht="15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</row>
    <row r="477" spans="1:15" ht="15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</row>
    <row r="478" spans="1:15" ht="15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</row>
    <row r="479" spans="1:15" ht="15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</row>
    <row r="480" spans="1:15" ht="15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</row>
    <row r="481" spans="1:15" ht="15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</row>
    <row r="482" spans="1:15" ht="15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</row>
    <row r="483" spans="1:15" ht="15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</row>
    <row r="484" spans="1:15" ht="15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</row>
    <row r="485" spans="1:15" ht="15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1:15" ht="15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</row>
    <row r="487" spans="1:15" ht="15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</row>
    <row r="488" spans="1:15" ht="15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</row>
    <row r="489" spans="1:15" ht="15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1:15" ht="15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</row>
    <row r="491" spans="1:15" ht="15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1:15" ht="15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</row>
    <row r="493" spans="1:15" ht="15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</row>
    <row r="494" spans="1:15" ht="15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ht="15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1:15" ht="15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</row>
    <row r="497" spans="1:15" ht="15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</row>
    <row r="498" spans="1:15" ht="15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</row>
    <row r="499" spans="1:15" ht="15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</row>
    <row r="500" spans="1:15" ht="15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</row>
    <row r="501" spans="1:15" ht="15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</row>
    <row r="502" spans="1:15" ht="15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</row>
    <row r="503" spans="1:15" ht="15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</row>
    <row r="504" spans="1:15" ht="15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</row>
    <row r="505" spans="1:15" ht="15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</row>
    <row r="506" spans="1:15" ht="15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</row>
    <row r="507" spans="1:15" ht="15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</row>
    <row r="508" spans="1:15" ht="15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</row>
    <row r="509" spans="1:15" ht="15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ht="15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</row>
    <row r="511" spans="1:15" ht="15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</row>
    <row r="512" spans="1:15" ht="15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</row>
    <row r="513" spans="1:15" ht="15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</row>
    <row r="514" spans="1:15" ht="15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</row>
    <row r="515" spans="1:15" ht="15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</row>
    <row r="516" spans="1:15" ht="15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</row>
    <row r="517" spans="1:15" ht="15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</row>
    <row r="518" spans="1:15" ht="15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</row>
    <row r="519" spans="1:15" ht="15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</row>
    <row r="520" spans="1:15" ht="15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</row>
    <row r="521" spans="1:15" ht="15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</row>
    <row r="522" spans="1:15" ht="15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</row>
    <row r="523" spans="1:15" ht="15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</row>
    <row r="524" spans="1:15" ht="15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</row>
    <row r="525" spans="1:15" ht="15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</row>
    <row r="526" spans="1:15" ht="15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</row>
    <row r="527" spans="1:15" ht="15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</row>
    <row r="528" spans="1:15" ht="15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</row>
    <row r="529" spans="1:15" ht="15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</row>
    <row r="530" spans="1:15" ht="15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</row>
    <row r="531" spans="1:15" ht="15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</row>
    <row r="532" spans="1:15" ht="15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</row>
    <row r="533" spans="1:15" ht="15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</row>
    <row r="534" spans="1:15" ht="15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</row>
    <row r="535" spans="1:15" ht="15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</row>
    <row r="536" spans="1:15" ht="15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</row>
    <row r="537" spans="1:15" ht="15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</row>
    <row r="538" spans="1:15" ht="15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</row>
    <row r="539" spans="1:15" ht="15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</row>
    <row r="540" spans="1:15" ht="15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</row>
    <row r="541" spans="1:15" ht="15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</row>
    <row r="542" spans="1:15" ht="15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</row>
    <row r="543" spans="1:15" ht="15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</row>
    <row r="544" spans="1:15" ht="15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</row>
    <row r="545" spans="1:15" ht="15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</row>
    <row r="546" spans="1:15" ht="15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</row>
    <row r="547" spans="1:15" ht="15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</row>
    <row r="548" spans="1:15" ht="15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</row>
    <row r="549" spans="1:15" ht="15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</row>
    <row r="550" spans="1:15" ht="15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</row>
    <row r="551" spans="1:15" ht="15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</row>
    <row r="552" spans="1:15" ht="15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</row>
    <row r="553" spans="1:15" ht="15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</row>
    <row r="554" spans="1:15" ht="15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</row>
    <row r="555" spans="1:15" ht="15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</row>
    <row r="556" spans="1:15" ht="15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</row>
    <row r="557" spans="1:15" ht="15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</row>
    <row r="558" spans="1:15" ht="15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</row>
    <row r="559" spans="1:15" ht="15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</row>
    <row r="560" spans="1:15" ht="15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</row>
    <row r="561" spans="1:15" ht="15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</row>
    <row r="562" spans="1:15" ht="15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</row>
    <row r="563" spans="1:15" ht="15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</row>
    <row r="564" spans="1:15" ht="15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</row>
    <row r="565" spans="1:15" ht="15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</row>
    <row r="566" spans="1:15" ht="15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</row>
    <row r="567" spans="1:15" ht="15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</row>
    <row r="568" spans="1:15" ht="15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</row>
    <row r="569" spans="1:15" ht="15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</row>
    <row r="570" spans="1:15" ht="15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</row>
    <row r="571" spans="1:15" ht="15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</row>
    <row r="572" spans="1:15" ht="15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</row>
    <row r="573" spans="1:15" ht="15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</row>
    <row r="574" spans="1:15" ht="15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</row>
    <row r="575" spans="1:15" ht="15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</row>
    <row r="576" spans="1:15" ht="15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</row>
    <row r="577" spans="1:15" ht="15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</row>
    <row r="578" spans="1:15" ht="15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</row>
    <row r="579" spans="1:15" ht="15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</row>
    <row r="580" spans="1:15" ht="15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</row>
    <row r="581" spans="1:15" ht="15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</row>
    <row r="582" spans="1:15" ht="15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</row>
    <row r="583" spans="1:15" ht="15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</row>
    <row r="584" spans="1:15" ht="15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</row>
    <row r="585" spans="1:15" ht="15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</row>
    <row r="586" spans="1:15" ht="15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</row>
    <row r="587" spans="1:15" ht="15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</row>
    <row r="588" spans="1:15" ht="15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</row>
    <row r="589" spans="1:15" ht="15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</row>
    <row r="590" spans="1:15" ht="15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</row>
    <row r="591" spans="1:15" ht="15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</row>
    <row r="592" spans="1:15" ht="15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</row>
    <row r="593" spans="1:15" ht="15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</row>
    <row r="594" spans="1:15" ht="15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</row>
    <row r="595" spans="1:15" ht="15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</row>
    <row r="596" spans="1:15" ht="15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</row>
    <row r="597" spans="1:15" ht="15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</row>
    <row r="598" spans="1:15" ht="15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</row>
    <row r="599" spans="1:15" ht="15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</row>
    <row r="600" spans="1:15" ht="15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</row>
    <row r="601" spans="1:15" ht="15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</row>
    <row r="602" spans="1:15" ht="15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</row>
    <row r="603" spans="1:15" ht="15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</row>
    <row r="604" spans="1:15" ht="15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</row>
    <row r="605" spans="1:15" ht="15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</row>
    <row r="606" spans="1:15" ht="15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</row>
    <row r="607" spans="1:15" ht="15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</row>
    <row r="608" spans="1:15" ht="15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</row>
    <row r="609" spans="1:15" ht="15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</row>
    <row r="610" spans="1:15" ht="15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</row>
    <row r="611" spans="1:15" ht="15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</row>
    <row r="612" spans="1:15" ht="15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</row>
    <row r="613" spans="1:15" ht="15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</row>
    <row r="614" spans="1:15" ht="15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</row>
    <row r="615" spans="1:15" ht="15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</row>
    <row r="616" spans="1:15" ht="15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</row>
    <row r="617" spans="1:15" ht="15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</row>
    <row r="618" spans="1:15" ht="15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</row>
    <row r="619" spans="1:15" ht="15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</row>
    <row r="620" spans="1:15" ht="15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</row>
    <row r="621" spans="1:15" ht="15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</row>
    <row r="622" spans="1:15" ht="15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</row>
    <row r="623" spans="1:15" ht="15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</row>
    <row r="624" spans="1:15" ht="15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</row>
    <row r="625" spans="1:15" ht="15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</row>
    <row r="626" spans="1:15" ht="15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</row>
    <row r="627" spans="1:15" ht="15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</row>
    <row r="628" spans="1:15" ht="15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</row>
    <row r="629" spans="1:15" ht="15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</row>
    <row r="630" spans="1:15" ht="15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</row>
    <row r="631" spans="1:15" ht="15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</row>
    <row r="632" spans="1:15" ht="15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</row>
    <row r="633" spans="1:15" ht="15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</row>
    <row r="634" spans="1:15" ht="15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</row>
    <row r="635" spans="1:15" ht="15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</row>
    <row r="636" spans="1:15" ht="15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</row>
    <row r="637" spans="1:15" ht="15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</row>
    <row r="638" spans="1:15" ht="15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</row>
    <row r="639" spans="1:15" ht="15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</row>
    <row r="640" spans="1:15" ht="15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</row>
    <row r="641" spans="1:15" ht="15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</row>
    <row r="642" spans="1:15" ht="15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</row>
    <row r="643" spans="1:15" ht="15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</row>
    <row r="644" spans="1:15" ht="15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</row>
    <row r="645" spans="1:15" ht="15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</row>
    <row r="646" spans="1:15" ht="15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</row>
    <row r="647" spans="1:15" ht="15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</row>
    <row r="648" spans="1:15" ht="15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</row>
    <row r="649" spans="1:15" ht="15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</row>
    <row r="650" spans="1:15" ht="15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</row>
    <row r="651" spans="1:15" ht="15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</row>
    <row r="652" spans="1:15" ht="15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</row>
    <row r="653" spans="1:15" ht="15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</row>
    <row r="654" spans="1:15" ht="15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</row>
    <row r="655" spans="1:15" ht="15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</row>
    <row r="656" spans="1:15" ht="15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</row>
    <row r="657" spans="1:15" ht="15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</row>
    <row r="658" spans="1:15" ht="15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</row>
    <row r="659" spans="1:15" ht="15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</row>
    <row r="660" spans="1:15" ht="15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</row>
    <row r="661" spans="1:15" ht="15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</row>
    <row r="662" spans="1:15" ht="15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</row>
    <row r="663" spans="1:15" ht="15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</row>
    <row r="664" spans="1:15" ht="15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</row>
    <row r="665" spans="1:15" ht="15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</row>
    <row r="666" spans="1:15" ht="15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</row>
    <row r="667" spans="1:15" ht="15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</row>
    <row r="668" spans="1:15" ht="15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</row>
    <row r="669" spans="1:15" ht="15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</row>
    <row r="670" spans="1:15" ht="15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</row>
    <row r="671" spans="1:15" ht="15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</row>
    <row r="672" spans="1:15" ht="15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</row>
    <row r="673" spans="1:15" ht="15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</row>
    <row r="674" spans="1:15" ht="15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</row>
    <row r="675" spans="1:15" ht="15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</row>
    <row r="676" spans="1:15" ht="15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</row>
    <row r="677" spans="1:15" ht="15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</row>
    <row r="678" spans="1:15" ht="15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</row>
    <row r="679" spans="1:15" ht="15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</row>
    <row r="680" spans="1:15" ht="15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</row>
    <row r="681" spans="1:15" ht="15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</row>
    <row r="682" spans="1:15" ht="15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</row>
    <row r="683" spans="1:15" ht="15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</row>
    <row r="684" spans="1:15" ht="15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</row>
    <row r="685" spans="1:15" ht="15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</row>
    <row r="686" spans="1:15" ht="15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</row>
    <row r="687" spans="1:15" ht="15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</row>
    <row r="688" spans="1:15" ht="15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</row>
    <row r="689" spans="1:15" ht="15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</row>
    <row r="690" spans="1:15" ht="15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</row>
    <row r="691" spans="1:15" ht="15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</row>
    <row r="692" spans="1:15" ht="15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</row>
    <row r="693" spans="1:15" ht="15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</row>
    <row r="694" spans="1:15" ht="15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</row>
    <row r="695" spans="1:15" ht="15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</row>
    <row r="696" spans="1:15" ht="15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</row>
    <row r="697" spans="1:15" ht="15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</row>
    <row r="698" spans="1:15" ht="15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</row>
    <row r="699" spans="1:15" ht="15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</row>
    <row r="700" spans="1:15" ht="15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</row>
    <row r="701" spans="1:15" ht="15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</row>
    <row r="702" spans="1:15" ht="15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</row>
    <row r="703" spans="1:15" ht="15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</row>
    <row r="704" spans="1:15" ht="15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</row>
    <row r="705" spans="1:15" ht="15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</row>
    <row r="706" spans="1:15" ht="15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</row>
    <row r="707" spans="1:15" ht="15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</row>
    <row r="708" spans="1:15" ht="15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</row>
    <row r="709" spans="1:15" ht="15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</row>
    <row r="710" spans="1:15" ht="15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</row>
    <row r="711" spans="1:15" ht="15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</row>
    <row r="712" spans="1:15" ht="15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</row>
    <row r="713" spans="1:15" ht="15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</row>
    <row r="714" spans="1:15" ht="15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</row>
    <row r="715" spans="1:15" ht="15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</row>
    <row r="716" spans="1:15" ht="15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</row>
    <row r="717" spans="1:15" ht="15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</row>
    <row r="718" spans="1:15" ht="15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</row>
    <row r="719" spans="1:15" ht="15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</row>
    <row r="720" spans="1:15" ht="15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</row>
    <row r="721" spans="1:15" ht="15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</row>
    <row r="722" spans="1:15" ht="15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</row>
    <row r="723" spans="1:15" ht="15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</row>
    <row r="724" spans="1:15" ht="15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</row>
    <row r="725" spans="1:15" ht="15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</row>
    <row r="726" spans="1:15" ht="15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</row>
    <row r="727" spans="1:15" ht="15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</row>
    <row r="728" spans="1:15" ht="15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</row>
    <row r="729" spans="1:15" ht="15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</row>
    <row r="730" spans="1:15" ht="15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</row>
    <row r="731" spans="1:15" ht="15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</row>
    <row r="732" spans="1:15" ht="15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</row>
    <row r="733" spans="1:15" ht="15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</row>
    <row r="734" spans="1:15" ht="15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</row>
    <row r="735" spans="1:15" ht="15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</row>
    <row r="736" spans="1:15" ht="15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</row>
    <row r="737" spans="1:15" ht="15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</row>
    <row r="738" spans="1:15" ht="15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</row>
    <row r="739" spans="1:15" ht="15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</row>
    <row r="740" spans="1:15" ht="15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</row>
    <row r="741" spans="1:15" ht="15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</row>
    <row r="742" spans="1:15" ht="15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</row>
    <row r="743" spans="1:15" ht="15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</row>
    <row r="744" spans="1:15" ht="15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</row>
    <row r="745" spans="1:15" ht="15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</row>
    <row r="746" spans="1:15" ht="15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</row>
    <row r="747" spans="1:15" ht="15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</row>
    <row r="748" spans="1:15" ht="15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</row>
    <row r="749" spans="1:15" ht="15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</row>
    <row r="750" spans="1:15" ht="15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</row>
    <row r="751" spans="1:15" ht="15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</row>
    <row r="752" spans="1:15" ht="15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</row>
    <row r="753" spans="1:15" ht="15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</row>
    <row r="754" spans="1:15" ht="15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</row>
    <row r="755" spans="1:15" ht="15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</row>
    <row r="756" spans="1:15" ht="15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</row>
    <row r="757" spans="1:15" ht="15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</row>
    <row r="758" spans="1:15" ht="15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</row>
    <row r="759" spans="1:15" ht="15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</row>
    <row r="760" spans="1:15" ht="15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</row>
    <row r="761" spans="1:15" ht="15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</row>
    <row r="762" spans="1:15" ht="15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</row>
    <row r="763" spans="1:15" ht="15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</row>
    <row r="764" spans="1:15" ht="15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</row>
    <row r="765" spans="1:15" ht="15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</row>
    <row r="766" spans="1:15" ht="15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</row>
    <row r="767" spans="1:15" ht="15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</row>
    <row r="768" spans="1:15" ht="15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</row>
    <row r="769" spans="1:15" ht="15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</row>
    <row r="770" spans="1:15" ht="15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</row>
    <row r="771" spans="1:15" ht="15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</row>
    <row r="772" spans="1:15" ht="15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</row>
    <row r="773" spans="1:15" ht="15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</row>
    <row r="774" spans="1:15" ht="15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</row>
    <row r="775" spans="1:15" ht="15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</row>
    <row r="776" spans="1:15" ht="15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</row>
    <row r="777" spans="1:15" ht="15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</row>
    <row r="778" spans="1:15" ht="15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</row>
    <row r="779" spans="1:15" ht="15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</row>
    <row r="780" spans="1:15" ht="15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</row>
    <row r="781" spans="1:15" ht="15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</row>
    <row r="782" spans="1:15" ht="15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</row>
    <row r="783" spans="1:15" ht="15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</row>
    <row r="784" spans="1:15" ht="15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</row>
    <row r="785" spans="1:15" ht="15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</row>
    <row r="786" spans="1:15" ht="15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</row>
    <row r="787" spans="1:15" ht="15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</row>
    <row r="788" spans="1:15" ht="15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</row>
    <row r="789" spans="1:15" ht="15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</row>
    <row r="790" spans="1:15" ht="15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</row>
    <row r="791" spans="1:15" ht="15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</row>
    <row r="792" spans="1:15" ht="15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</row>
    <row r="793" spans="1:15" ht="15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</row>
    <row r="794" spans="1:15" ht="15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</row>
    <row r="795" spans="1:15" ht="15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</row>
    <row r="796" spans="1:15" ht="15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</row>
    <row r="797" spans="1:15" ht="15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</row>
    <row r="798" spans="1:15" ht="15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</row>
    <row r="799" spans="1:15" ht="15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</row>
    <row r="800" spans="1:15" ht="15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</row>
    <row r="801" spans="1:15" ht="15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</row>
    <row r="802" spans="1:15" ht="15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</row>
    <row r="803" spans="1:15" ht="15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</row>
    <row r="804" spans="1:15" ht="15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</row>
    <row r="805" spans="1:15" ht="15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</row>
    <row r="806" spans="1:15" ht="15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</row>
    <row r="807" spans="1:15" ht="15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</row>
    <row r="808" spans="1:15" ht="15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</row>
    <row r="809" spans="1:15" ht="15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</row>
    <row r="810" spans="1:15" ht="15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</row>
    <row r="811" spans="1:15" ht="15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</row>
    <row r="812" spans="1:15" ht="15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</row>
    <row r="813" spans="1:15" ht="15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</row>
    <row r="814" spans="1:15" ht="15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</row>
    <row r="815" spans="1:15" ht="15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</row>
    <row r="816" spans="1:15" ht="15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</row>
    <row r="817" spans="1:15" ht="15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</row>
    <row r="818" spans="1:15" ht="15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</row>
    <row r="819" spans="1:15" ht="15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</row>
    <row r="820" spans="1:15" ht="15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</row>
    <row r="821" spans="1:15" ht="15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</row>
    <row r="822" spans="1:15" ht="15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</row>
    <row r="823" spans="1:15" ht="15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</row>
    <row r="824" spans="1:15" ht="15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</row>
    <row r="825" spans="1:15" ht="15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</row>
    <row r="826" spans="1:15" ht="15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</row>
    <row r="827" spans="1:15" ht="15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</row>
    <row r="828" spans="1:15" ht="15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</row>
    <row r="829" spans="1:15" ht="15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</row>
    <row r="830" spans="1:15" ht="15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</row>
    <row r="831" spans="1:15" ht="15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</row>
    <row r="832" spans="1:15" ht="15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</row>
    <row r="833" spans="1:15" ht="15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</row>
    <row r="834" spans="1:15" ht="15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</row>
    <row r="835" spans="1:15" ht="15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</row>
    <row r="836" spans="1:15" ht="15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</row>
    <row r="837" spans="1:15" ht="15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</row>
    <row r="838" spans="1:15" ht="15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</row>
    <row r="839" spans="1:15" ht="15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</row>
    <row r="840" spans="1:15" ht="15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</row>
    <row r="841" spans="1:15" ht="15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</row>
    <row r="842" spans="1:15" ht="15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</row>
    <row r="843" spans="1:15" ht="15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</row>
    <row r="844" spans="1:15" ht="15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</row>
    <row r="845" spans="1:15" ht="15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</row>
    <row r="846" spans="1:15" ht="15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</row>
    <row r="847" spans="1:15" ht="15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</row>
    <row r="848" spans="1:15" ht="15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</row>
    <row r="849" spans="1:15" ht="15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</row>
    <row r="850" spans="1:15" ht="15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</row>
    <row r="851" spans="1:15" ht="15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</row>
    <row r="852" spans="1:15" ht="15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</row>
    <row r="853" spans="1:15" ht="15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</row>
    <row r="854" spans="1:15" ht="15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</row>
    <row r="855" spans="1:15" ht="15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</row>
    <row r="856" spans="1:15" ht="15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</row>
    <row r="857" spans="1:15" ht="15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</row>
    <row r="858" spans="1:15" ht="15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</row>
    <row r="859" spans="1:15" ht="15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</row>
    <row r="860" spans="1:15" ht="15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</row>
    <row r="861" spans="1:15" ht="15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</row>
    <row r="862" spans="1:15" ht="15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</row>
    <row r="863" spans="1:15" ht="15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</row>
    <row r="864" spans="1:15" ht="15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</row>
    <row r="865" spans="1:15" ht="15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</row>
    <row r="866" spans="1:15" ht="15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</row>
    <row r="867" spans="1:15" ht="15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</row>
    <row r="868" spans="1:15" ht="15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</row>
    <row r="869" spans="1:15" ht="15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</row>
    <row r="870" spans="1:15" ht="15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</row>
    <row r="871" spans="1:15" ht="15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</row>
    <row r="872" spans="1:15" ht="15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</row>
    <row r="873" spans="1:15" ht="15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</row>
    <row r="874" spans="1:15" ht="15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</row>
    <row r="875" spans="1:15" ht="15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</row>
    <row r="876" spans="1:15" ht="15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</row>
    <row r="877" spans="1:15" ht="15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</row>
    <row r="878" spans="1:15" ht="15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</row>
    <row r="879" spans="1:15" ht="15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</row>
    <row r="880" spans="1:15" ht="15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</row>
    <row r="881" spans="1:15" ht="15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</row>
    <row r="882" spans="1:15" ht="15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</row>
    <row r="883" spans="1:15" ht="15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</row>
    <row r="884" spans="1:15" ht="15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</row>
    <row r="885" spans="1:15" ht="15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</row>
    <row r="886" spans="1:15" ht="15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</row>
    <row r="887" spans="1:15" ht="15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</row>
    <row r="888" spans="1:15" ht="15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</row>
    <row r="889" spans="1:15" ht="15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</row>
    <row r="890" spans="1:15" ht="15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</row>
    <row r="891" spans="1:15" ht="15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</row>
    <row r="892" spans="1:15" ht="15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</row>
    <row r="893" spans="1:15" ht="15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</row>
    <row r="894" spans="1:15" ht="15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</row>
    <row r="895" spans="1:15" ht="15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</row>
    <row r="896" spans="1:15" ht="15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</row>
    <row r="897" spans="1:15" ht="15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</row>
    <row r="898" spans="1:15" ht="15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</row>
    <row r="899" spans="1:15" ht="15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</row>
    <row r="900" spans="1:15" ht="15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</row>
    <row r="901" spans="1:15" ht="15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</row>
    <row r="902" spans="1:15" ht="15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</row>
    <row r="903" spans="1:15" ht="15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</row>
    <row r="904" spans="1:15" ht="15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</row>
    <row r="905" spans="1:15" ht="15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</row>
    <row r="906" spans="1:15" ht="15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</row>
    <row r="907" spans="1:15" ht="15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</row>
    <row r="908" spans="1:15" ht="15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</row>
    <row r="909" spans="1:15" ht="15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</row>
    <row r="910" spans="1:15" ht="15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</row>
    <row r="911" spans="1:15" ht="15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</row>
    <row r="912" spans="1:15" ht="15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</row>
    <row r="913" spans="1:15" ht="15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</row>
    <row r="914" spans="1:15" ht="15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</row>
    <row r="915" spans="1:15" ht="15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</row>
    <row r="916" spans="1:15" ht="15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</row>
    <row r="917" spans="1:15" ht="15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</row>
    <row r="918" spans="1:15" ht="15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</row>
    <row r="919" spans="1:15" ht="15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</row>
    <row r="920" spans="1:15" ht="15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</row>
    <row r="921" spans="1:15" ht="15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</row>
    <row r="922" spans="1:15" ht="15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</row>
    <row r="923" spans="1:15" ht="15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</row>
    <row r="924" spans="1:15" ht="15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</row>
    <row r="925" spans="1:15" ht="15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</row>
    <row r="926" spans="1:15" ht="15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</row>
    <row r="927" spans="1:15" ht="15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</row>
    <row r="928" spans="1:15" ht="15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</row>
    <row r="929" spans="1:15" ht="15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</row>
    <row r="930" spans="1:15" ht="15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</row>
    <row r="931" spans="1:15" ht="15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</row>
    <row r="932" spans="1:15" ht="15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</row>
    <row r="933" spans="1:15" ht="15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</row>
    <row r="934" spans="1:15" ht="15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</row>
    <row r="935" spans="1:15" ht="15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</row>
    <row r="936" spans="1:15" ht="15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</row>
    <row r="937" spans="1:15" ht="15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</row>
    <row r="938" spans="1:15" ht="15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</row>
    <row r="939" spans="1:15" ht="15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</row>
    <row r="940" spans="1:15" ht="15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</row>
    <row r="941" spans="1:15" ht="15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</row>
    <row r="942" spans="1:15" ht="15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</row>
    <row r="943" spans="1:15" ht="15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</row>
    <row r="944" spans="1:15" ht="15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</row>
    <row r="945" spans="1:15" ht="15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</row>
    <row r="946" spans="1:15" ht="15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</row>
    <row r="947" spans="1:15" ht="15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</row>
    <row r="948" spans="1:15" ht="15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</row>
    <row r="949" spans="1:15" ht="15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</row>
    <row r="950" spans="1:15" ht="15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</row>
    <row r="951" spans="1:15" ht="15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</row>
    <row r="952" spans="1:15" ht="15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</row>
    <row r="953" spans="1:15" ht="15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</row>
    <row r="954" spans="1:15" ht="15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</row>
    <row r="955" spans="1:15" ht="15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</row>
    <row r="956" spans="1:15" ht="15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</row>
    <row r="957" spans="1:15" ht="15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</row>
    <row r="958" spans="1:15" ht="15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</row>
    <row r="959" spans="1:15" ht="15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</row>
    <row r="960" spans="1:15" ht="15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</row>
    <row r="961" spans="1:15" ht="15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</row>
    <row r="962" spans="1:15" ht="15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</row>
    <row r="963" spans="1:15" ht="15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</row>
    <row r="964" spans="1:15" ht="15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</row>
    <row r="965" spans="1:15" ht="15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</row>
    <row r="966" spans="1:15" ht="15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</row>
    <row r="967" spans="1:15" ht="15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</row>
    <row r="968" spans="1:15" ht="15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</row>
    <row r="969" spans="1:15" ht="15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</row>
    <row r="970" spans="1:15" ht="15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</row>
    <row r="971" spans="1:15" ht="15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</row>
    <row r="972" spans="1:15" ht="15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</row>
    <row r="973" spans="1:15" ht="15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</row>
    <row r="974" spans="1:15" ht="15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</row>
    <row r="975" spans="1:15" ht="15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</row>
    <row r="976" spans="1:15" ht="15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</row>
    <row r="977" spans="1:15" ht="15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</row>
    <row r="978" spans="1:15" ht="15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</row>
    <row r="979" spans="1:15" ht="15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</row>
    <row r="980" spans="1:15" ht="15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</row>
    <row r="981" spans="1:15" ht="15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</row>
    <row r="982" spans="1:15" ht="15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</row>
    <row r="983" spans="1:15" ht="15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</row>
    <row r="984" spans="1:15" ht="15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</row>
    <row r="985" spans="1:15" ht="15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</row>
    <row r="986" spans="1:15" ht="15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</row>
    <row r="987" spans="1:15" ht="15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</row>
    <row r="988" spans="1:15" ht="15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</row>
    <row r="989" spans="1:15" ht="15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</row>
    <row r="990" spans="1:15" ht="15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</row>
    <row r="991" spans="1:15" ht="15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</row>
    <row r="992" spans="1:15" ht="15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</row>
    <row r="993" spans="1:15" ht="15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</row>
    <row r="994" spans="1:15" ht="15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</row>
    <row r="995" spans="1:15" ht="15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</row>
    <row r="996" spans="1:15" ht="15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</row>
    <row r="997" spans="1:15" ht="15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</row>
    <row r="998" spans="1:15" ht="15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</row>
    <row r="999" spans="1:15" ht="15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</row>
    <row r="1000" spans="1:15" ht="15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</row>
    <row r="1001" spans="1:15" ht="15.75" customHeight="1" x14ac:dyDescent="0.2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</row>
    <row r="1002" spans="1:15" ht="15.75" customHeight="1" x14ac:dyDescent="0.2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</row>
    <row r="1003" spans="1:15" ht="15.75" customHeight="1" x14ac:dyDescent="0.2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</row>
    <row r="1004" spans="1:15" ht="15.75" customHeight="1" x14ac:dyDescent="0.2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</row>
    <row r="1005" spans="1:15" ht="15.75" customHeight="1" x14ac:dyDescent="0.2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</row>
  </sheetData>
  <mergeCells count="18">
    <mergeCell ref="I27:I28"/>
    <mergeCell ref="J27:J28"/>
    <mergeCell ref="A42:J42"/>
    <mergeCell ref="A51:J51"/>
    <mergeCell ref="A19:J19"/>
    <mergeCell ref="A23:J23"/>
    <mergeCell ref="A24:J24"/>
    <mergeCell ref="A25:J25"/>
    <mergeCell ref="A27:A28"/>
    <mergeCell ref="B27:F27"/>
    <mergeCell ref="G27:H27"/>
    <mergeCell ref="A1:J1"/>
    <mergeCell ref="A2:J2"/>
    <mergeCell ref="A4:A5"/>
    <mergeCell ref="B4:F4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004"/>
  <sheetViews>
    <sheetView showGridLines="0" topLeftCell="A21" workbookViewId="0">
      <selection activeCell="I38" sqref="I38"/>
    </sheetView>
  </sheetViews>
  <sheetFormatPr defaultColWidth="12.5703125" defaultRowHeight="15" customHeight="1" x14ac:dyDescent="0.2"/>
  <cols>
    <col min="1" max="1" width="12.28515625" customWidth="1"/>
    <col min="2" max="3" width="12.140625" customWidth="1"/>
    <col min="4" max="4" width="14.28515625" customWidth="1"/>
    <col min="5" max="5" width="11.28515625" customWidth="1"/>
    <col min="6" max="13" width="12.140625" customWidth="1"/>
  </cols>
  <sheetData>
    <row r="1" spans="1:13" ht="15.75" customHeight="1" x14ac:dyDescent="0.2">
      <c r="A1" s="402" t="s">
        <v>146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.75" customHeight="1" x14ac:dyDescent="0.2">
      <c r="A2" s="402" t="s">
        <v>147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15.75" customHeight="1" x14ac:dyDescent="0.2">
      <c r="A3" s="402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ht="1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 x14ac:dyDescent="0.2">
      <c r="A5" s="151"/>
      <c r="B5" s="398">
        <v>2022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1:13" ht="15" customHeight="1" x14ac:dyDescent="0.2">
      <c r="A6" s="152" t="s">
        <v>43</v>
      </c>
      <c r="B6" s="403" t="s">
        <v>148</v>
      </c>
      <c r="C6" s="372"/>
      <c r="D6" s="372"/>
      <c r="E6" s="403" t="s">
        <v>149</v>
      </c>
      <c r="F6" s="372"/>
      <c r="G6" s="372"/>
      <c r="H6" s="404" t="s">
        <v>150</v>
      </c>
      <c r="I6" s="405"/>
      <c r="J6" s="406"/>
      <c r="K6" s="403" t="s">
        <v>151</v>
      </c>
      <c r="L6" s="372"/>
      <c r="M6" s="372"/>
    </row>
    <row r="7" spans="1:13" ht="15" customHeight="1" x14ac:dyDescent="0.2">
      <c r="A7" s="153"/>
      <c r="B7" s="59" t="s">
        <v>152</v>
      </c>
      <c r="C7" s="101" t="s">
        <v>153</v>
      </c>
      <c r="D7" s="101" t="s">
        <v>17</v>
      </c>
      <c r="E7" s="59" t="s">
        <v>152</v>
      </c>
      <c r="F7" s="101" t="s">
        <v>153</v>
      </c>
      <c r="G7" s="101" t="s">
        <v>17</v>
      </c>
      <c r="H7" s="59" t="s">
        <v>152</v>
      </c>
      <c r="I7" s="101" t="s">
        <v>153</v>
      </c>
      <c r="J7" s="101" t="s">
        <v>17</v>
      </c>
      <c r="K7" s="59" t="s">
        <v>152</v>
      </c>
      <c r="L7" s="101" t="s">
        <v>153</v>
      </c>
      <c r="M7" s="60" t="s">
        <v>17</v>
      </c>
    </row>
    <row r="8" spans="1:13" ht="15" customHeight="1" x14ac:dyDescent="0.2">
      <c r="A8" s="15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5" customHeight="1" x14ac:dyDescent="0.2">
      <c r="A9" s="155" t="s">
        <v>6</v>
      </c>
      <c r="B9" s="64">
        <v>0</v>
      </c>
      <c r="C9" s="64">
        <v>0</v>
      </c>
      <c r="D9" s="156">
        <v>0</v>
      </c>
      <c r="E9" s="157">
        <v>179.22200000000001</v>
      </c>
      <c r="F9" s="64">
        <v>0</v>
      </c>
      <c r="G9" s="156">
        <v>179.22200000000001</v>
      </c>
      <c r="H9" s="64">
        <v>756</v>
      </c>
      <c r="I9" s="64">
        <v>0</v>
      </c>
      <c r="J9" s="156">
        <v>756</v>
      </c>
      <c r="K9" s="64">
        <v>618.5</v>
      </c>
      <c r="L9" s="64">
        <v>150</v>
      </c>
      <c r="M9" s="156">
        <v>768.5</v>
      </c>
    </row>
    <row r="10" spans="1:13" ht="15" customHeight="1" x14ac:dyDescent="0.2">
      <c r="A10" s="155" t="s">
        <v>7</v>
      </c>
      <c r="B10" s="157">
        <v>177325.02655430001</v>
      </c>
      <c r="C10" s="157">
        <v>4326.9498256999996</v>
      </c>
      <c r="D10" s="156">
        <v>181651.97638000001</v>
      </c>
      <c r="E10" s="157">
        <v>44862.426727949263</v>
      </c>
      <c r="F10" s="157">
        <v>3562.8574442807153</v>
      </c>
      <c r="G10" s="156">
        <v>48425.284172229978</v>
      </c>
      <c r="H10" s="64">
        <v>130149.3685971471</v>
      </c>
      <c r="I10" s="64">
        <v>2158.4010898306242</v>
      </c>
      <c r="J10" s="156">
        <v>132307.76968697773</v>
      </c>
      <c r="K10" s="64">
        <v>238572.20739088784</v>
      </c>
      <c r="L10" s="64">
        <v>128130.28843102219</v>
      </c>
      <c r="M10" s="156">
        <v>366702.49582191004</v>
      </c>
    </row>
    <row r="11" spans="1:13" ht="15" customHeight="1" x14ac:dyDescent="0.2">
      <c r="A11" s="155" t="s">
        <v>8</v>
      </c>
      <c r="B11" s="64">
        <v>474.113699</v>
      </c>
      <c r="C11" s="157">
        <v>0</v>
      </c>
      <c r="D11" s="156">
        <v>474.113699</v>
      </c>
      <c r="E11" s="157">
        <v>442.68</v>
      </c>
      <c r="F11" s="157">
        <v>291.45378205000003</v>
      </c>
      <c r="G11" s="156">
        <v>734.13378205000004</v>
      </c>
      <c r="H11" s="64">
        <v>0</v>
      </c>
      <c r="I11" s="64">
        <v>0</v>
      </c>
      <c r="J11" s="156">
        <v>0</v>
      </c>
      <c r="K11" s="64">
        <v>45.332928599999995</v>
      </c>
      <c r="L11" s="64">
        <v>30.221952399999999</v>
      </c>
      <c r="M11" s="156">
        <v>75.554880999999995</v>
      </c>
    </row>
    <row r="12" spans="1:13" ht="15" customHeight="1" x14ac:dyDescent="0.2">
      <c r="A12" s="155" t="s">
        <v>9</v>
      </c>
      <c r="B12" s="157">
        <v>252.74645904366562</v>
      </c>
      <c r="C12" s="157">
        <v>71.379499776334399</v>
      </c>
      <c r="D12" s="156">
        <v>324.12595882000005</v>
      </c>
      <c r="E12" s="157">
        <v>98.169513863799992</v>
      </c>
      <c r="F12" s="157">
        <v>96.00184813620001</v>
      </c>
      <c r="G12" s="156">
        <v>194.17136199999999</v>
      </c>
      <c r="H12" s="64">
        <v>112.11304176825502</v>
      </c>
      <c r="I12" s="64">
        <v>1364.1948750617448</v>
      </c>
      <c r="J12" s="156">
        <v>1476.3079168299998</v>
      </c>
      <c r="K12" s="64">
        <v>421.57439590796014</v>
      </c>
      <c r="L12" s="64">
        <v>142.42267731204001</v>
      </c>
      <c r="M12" s="156">
        <v>563.99707322000017</v>
      </c>
    </row>
    <row r="13" spans="1:13" ht="15" customHeight="1" x14ac:dyDescent="0.2">
      <c r="A13" s="155" t="s">
        <v>10</v>
      </c>
      <c r="B13" s="157">
        <v>0</v>
      </c>
      <c r="C13" s="157">
        <v>0</v>
      </c>
      <c r="D13" s="156">
        <v>0</v>
      </c>
      <c r="E13" s="157">
        <v>402</v>
      </c>
      <c r="F13" s="64">
        <v>0</v>
      </c>
      <c r="G13" s="156">
        <v>402</v>
      </c>
      <c r="H13" s="64">
        <v>68</v>
      </c>
      <c r="I13" s="64">
        <v>0</v>
      </c>
      <c r="J13" s="156">
        <v>68</v>
      </c>
      <c r="K13" s="64">
        <v>0</v>
      </c>
      <c r="L13" s="64">
        <v>0</v>
      </c>
      <c r="M13" s="156">
        <v>0</v>
      </c>
    </row>
    <row r="14" spans="1:13" ht="15" customHeight="1" x14ac:dyDescent="0.2">
      <c r="A14" s="155" t="s">
        <v>11</v>
      </c>
      <c r="B14" s="64">
        <v>0</v>
      </c>
      <c r="C14" s="64">
        <v>0</v>
      </c>
      <c r="D14" s="156">
        <v>0</v>
      </c>
      <c r="E14" s="64">
        <v>0</v>
      </c>
      <c r="F14" s="64">
        <v>0</v>
      </c>
      <c r="G14" s="156">
        <v>0</v>
      </c>
      <c r="H14" s="64">
        <v>0</v>
      </c>
      <c r="I14" s="64">
        <v>0</v>
      </c>
      <c r="J14" s="156">
        <v>0</v>
      </c>
      <c r="K14" s="64">
        <v>236.47635</v>
      </c>
      <c r="L14" s="64">
        <v>2.3650000000000004E-2</v>
      </c>
      <c r="M14" s="156">
        <v>236.5</v>
      </c>
    </row>
    <row r="15" spans="1:13" ht="15" customHeight="1" x14ac:dyDescent="0.2">
      <c r="A15" s="155" t="s">
        <v>12</v>
      </c>
      <c r="B15" s="64">
        <v>3668.4769616969002</v>
      </c>
      <c r="C15" s="64">
        <v>4473.4590383031009</v>
      </c>
      <c r="D15" s="156">
        <v>8141.9360000000015</v>
      </c>
      <c r="E15" s="157">
        <v>5024.6532066432246</v>
      </c>
      <c r="F15" s="157">
        <v>9322.4037933567834</v>
      </c>
      <c r="G15" s="156">
        <v>14347.057000000008</v>
      </c>
      <c r="H15" s="64">
        <v>7894.8125466000693</v>
      </c>
      <c r="I15" s="64">
        <v>9248.1584533999358</v>
      </c>
      <c r="J15" s="156">
        <v>17142.971000000005</v>
      </c>
      <c r="K15" s="64">
        <v>59603.848013613708</v>
      </c>
      <c r="L15" s="64">
        <v>41464.266986386305</v>
      </c>
      <c r="M15" s="156">
        <v>101068.11500000002</v>
      </c>
    </row>
    <row r="16" spans="1:13" ht="15" customHeight="1" x14ac:dyDescent="0.2">
      <c r="A16" s="155" t="s">
        <v>13</v>
      </c>
      <c r="B16" s="157">
        <v>5</v>
      </c>
      <c r="C16" s="157">
        <v>0</v>
      </c>
      <c r="D16" s="156">
        <v>5</v>
      </c>
      <c r="E16" s="64">
        <v>0</v>
      </c>
      <c r="F16" s="64">
        <v>0</v>
      </c>
      <c r="G16" s="156">
        <v>0</v>
      </c>
      <c r="H16" s="64">
        <v>0</v>
      </c>
      <c r="I16" s="64">
        <v>0</v>
      </c>
      <c r="J16" s="156">
        <v>0</v>
      </c>
      <c r="K16" s="64">
        <v>0</v>
      </c>
      <c r="L16" s="64">
        <v>0</v>
      </c>
      <c r="M16" s="156">
        <v>0</v>
      </c>
    </row>
    <row r="17" spans="1:13" ht="15" customHeight="1" x14ac:dyDescent="0.2">
      <c r="A17" s="155" t="s">
        <v>14</v>
      </c>
      <c r="B17" s="157">
        <v>59.621200000000002</v>
      </c>
      <c r="C17" s="64">
        <v>108.83279999999999</v>
      </c>
      <c r="D17" s="156">
        <v>168.45400000000001</v>
      </c>
      <c r="E17" s="157">
        <v>2371.2658856023254</v>
      </c>
      <c r="F17" s="157">
        <v>32982.809688215675</v>
      </c>
      <c r="G17" s="156">
        <v>35354.075573818001</v>
      </c>
      <c r="H17" s="64">
        <v>7153.0524746579995</v>
      </c>
      <c r="I17" s="64">
        <v>276.13281087199994</v>
      </c>
      <c r="J17" s="156">
        <v>7429.1852855299994</v>
      </c>
      <c r="K17" s="64">
        <v>3553.6812188699996</v>
      </c>
      <c r="L17" s="64">
        <v>3691.2280000000001</v>
      </c>
      <c r="M17" s="156">
        <v>7244.9092188699997</v>
      </c>
    </row>
    <row r="18" spans="1:13" ht="15" customHeight="1" x14ac:dyDescent="0.2">
      <c r="A18" s="155" t="s">
        <v>15</v>
      </c>
      <c r="B18" s="157">
        <v>0</v>
      </c>
      <c r="C18" s="157">
        <v>0</v>
      </c>
      <c r="D18" s="156">
        <v>0</v>
      </c>
      <c r="E18" s="64">
        <v>0</v>
      </c>
      <c r="F18" s="64">
        <v>0</v>
      </c>
      <c r="G18" s="156">
        <v>0</v>
      </c>
      <c r="H18" s="64">
        <v>0</v>
      </c>
      <c r="I18" s="64">
        <v>0</v>
      </c>
      <c r="J18" s="156">
        <v>0</v>
      </c>
      <c r="K18" s="64">
        <v>1736.8895549100002</v>
      </c>
      <c r="L18" s="64">
        <v>0</v>
      </c>
      <c r="M18" s="156">
        <v>1736.8895549100002</v>
      </c>
    </row>
    <row r="19" spans="1:13" ht="15" customHeight="1" x14ac:dyDescent="0.2">
      <c r="A19" s="155" t="s">
        <v>16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156">
        <v>0</v>
      </c>
      <c r="H19" s="58">
        <v>202.99</v>
      </c>
      <c r="I19" s="64">
        <v>0</v>
      </c>
      <c r="J19" s="156">
        <v>202.99</v>
      </c>
      <c r="K19" s="64">
        <v>6131.7737787900005</v>
      </c>
      <c r="L19" s="64">
        <v>0</v>
      </c>
      <c r="M19" s="156">
        <v>6131.7737787900005</v>
      </c>
    </row>
    <row r="20" spans="1:13" ht="15" customHeight="1" x14ac:dyDescent="0.2">
      <c r="A20" s="158" t="s">
        <v>17</v>
      </c>
      <c r="B20" s="159">
        <v>181784.98487404059</v>
      </c>
      <c r="C20" s="159">
        <v>8980.6211637794349</v>
      </c>
      <c r="D20" s="159">
        <v>190765.60603782002</v>
      </c>
      <c r="E20" s="159">
        <v>53380.41733405862</v>
      </c>
      <c r="F20" s="159">
        <v>46255.526556039375</v>
      </c>
      <c r="G20" s="159">
        <v>99635.943890097988</v>
      </c>
      <c r="H20" s="159">
        <v>146336.33666017343</v>
      </c>
      <c r="I20" s="159">
        <v>13046.887229164306</v>
      </c>
      <c r="J20" s="159">
        <v>159383.22388933774</v>
      </c>
      <c r="K20" s="159">
        <v>310920.28363157954</v>
      </c>
      <c r="L20" s="159">
        <v>173608.45169712053</v>
      </c>
      <c r="M20" s="159">
        <v>484528.73532870004</v>
      </c>
    </row>
    <row r="21" spans="1:13" ht="25.5" x14ac:dyDescent="0.2">
      <c r="A21" s="160" t="s">
        <v>154</v>
      </c>
      <c r="B21" s="161">
        <v>95.292326876785651</v>
      </c>
      <c r="C21" s="161">
        <v>4.7076731232143558</v>
      </c>
      <c r="D21" s="161">
        <v>100</v>
      </c>
      <c r="E21" s="161">
        <v>53.575462077158754</v>
      </c>
      <c r="F21" s="161">
        <v>46.424537922841253</v>
      </c>
      <c r="G21" s="161">
        <v>100</v>
      </c>
      <c r="H21" s="161">
        <v>91.814140214516584</v>
      </c>
      <c r="I21" s="161">
        <v>8.185859785483423</v>
      </c>
      <c r="J21" s="161">
        <v>100</v>
      </c>
      <c r="K21" s="161">
        <v>64.169627302012117</v>
      </c>
      <c r="L21" s="161">
        <v>35.83037269798789</v>
      </c>
      <c r="M21" s="161">
        <v>100</v>
      </c>
    </row>
    <row r="22" spans="1:13" ht="15" customHeight="1" x14ac:dyDescent="0.2">
      <c r="A22" s="162"/>
      <c r="B22" s="163"/>
      <c r="C22" s="163"/>
      <c r="D22" s="163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5" customHeight="1" x14ac:dyDescent="0.2">
      <c r="A23" s="151"/>
      <c r="B23" s="385">
        <v>2023</v>
      </c>
      <c r="C23" s="388"/>
      <c r="D23" s="388"/>
      <c r="E23" s="388"/>
      <c r="F23" s="388"/>
      <c r="G23" s="386"/>
      <c r="H23" s="407" t="s">
        <v>155</v>
      </c>
      <c r="I23" s="389"/>
      <c r="J23" s="389"/>
      <c r="K23" s="164"/>
      <c r="L23" s="165"/>
      <c r="M23" s="166"/>
    </row>
    <row r="24" spans="1:13" ht="15" customHeight="1" x14ac:dyDescent="0.2">
      <c r="A24" s="152" t="s">
        <v>43</v>
      </c>
      <c r="B24" s="403" t="s">
        <v>156</v>
      </c>
      <c r="C24" s="372"/>
      <c r="D24" s="372"/>
      <c r="E24" s="403" t="s">
        <v>149</v>
      </c>
      <c r="F24" s="372"/>
      <c r="G24" s="372"/>
      <c r="H24" s="403" t="s">
        <v>157</v>
      </c>
      <c r="I24" s="372"/>
      <c r="J24" s="372"/>
      <c r="K24" s="132"/>
      <c r="L24" s="165"/>
      <c r="M24" s="166"/>
    </row>
    <row r="25" spans="1:13" ht="15" customHeight="1" x14ac:dyDescent="0.2">
      <c r="A25" s="153"/>
      <c r="B25" s="59" t="s">
        <v>152</v>
      </c>
      <c r="C25" s="101" t="s">
        <v>153</v>
      </c>
      <c r="D25" s="167" t="s">
        <v>17</v>
      </c>
      <c r="E25" s="59" t="s">
        <v>152</v>
      </c>
      <c r="F25" s="101" t="s">
        <v>153</v>
      </c>
      <c r="G25" s="167" t="s">
        <v>17</v>
      </c>
      <c r="H25" s="59" t="s">
        <v>152</v>
      </c>
      <c r="I25" s="101" t="s">
        <v>153</v>
      </c>
      <c r="J25" s="167" t="s">
        <v>17</v>
      </c>
      <c r="K25" s="165"/>
      <c r="L25" s="166" t="s">
        <v>30</v>
      </c>
      <c r="M25" s="166"/>
    </row>
    <row r="26" spans="1:13" ht="15" customHeight="1" x14ac:dyDescent="0.2">
      <c r="A26" s="154"/>
      <c r="B26" s="58"/>
      <c r="C26" s="58"/>
      <c r="D26" s="58"/>
      <c r="E26" s="58"/>
      <c r="F26" s="58"/>
      <c r="G26" s="58"/>
      <c r="H26" s="58"/>
      <c r="I26" s="58"/>
      <c r="J26" s="58"/>
      <c r="K26" s="99"/>
      <c r="L26" s="58"/>
      <c r="M26" s="166"/>
    </row>
    <row r="27" spans="1:13" ht="15" customHeight="1" x14ac:dyDescent="0.2">
      <c r="A27" s="155" t="s">
        <v>6</v>
      </c>
      <c r="B27" s="64">
        <v>0</v>
      </c>
      <c r="C27" s="64">
        <v>0</v>
      </c>
      <c r="D27" s="123">
        <v>0</v>
      </c>
      <c r="E27" s="64">
        <v>10607.19696096</v>
      </c>
      <c r="F27" s="157">
        <v>0</v>
      </c>
      <c r="G27" s="123">
        <v>10607.19696096</v>
      </c>
      <c r="H27" s="168" t="s">
        <v>55</v>
      </c>
      <c r="I27" s="168">
        <v>0</v>
      </c>
      <c r="J27" s="168" t="s">
        <v>55</v>
      </c>
      <c r="K27" s="99"/>
      <c r="L27" s="58"/>
      <c r="M27" s="165"/>
    </row>
    <row r="28" spans="1:13" ht="15" customHeight="1" x14ac:dyDescent="0.2">
      <c r="A28" s="155" t="s">
        <v>7</v>
      </c>
      <c r="B28" s="64">
        <v>62455.139604856457</v>
      </c>
      <c r="C28" s="64">
        <v>400855.14577649347</v>
      </c>
      <c r="D28" s="123">
        <v>463310.28538134991</v>
      </c>
      <c r="E28" s="157">
        <v>212700.96979978631</v>
      </c>
      <c r="F28" s="157">
        <v>22328.60982731363</v>
      </c>
      <c r="G28" s="123">
        <v>235029.57962709994</v>
      </c>
      <c r="H28" s="168">
        <v>374.11828853937976</v>
      </c>
      <c r="I28" s="168">
        <v>526.70511454665916</v>
      </c>
      <c r="J28" s="168">
        <v>385.3447607889936</v>
      </c>
      <c r="K28" s="99"/>
      <c r="L28" s="58"/>
      <c r="M28" s="169"/>
    </row>
    <row r="29" spans="1:13" ht="15" customHeight="1" x14ac:dyDescent="0.2">
      <c r="A29" s="155" t="s">
        <v>8</v>
      </c>
      <c r="B29" s="64">
        <v>604.7906559999999</v>
      </c>
      <c r="C29" s="64">
        <v>0</v>
      </c>
      <c r="D29" s="123">
        <v>604.7906559999999</v>
      </c>
      <c r="E29" s="157">
        <v>1772.6833831040001</v>
      </c>
      <c r="F29" s="157">
        <v>358.96859577600003</v>
      </c>
      <c r="G29" s="123">
        <v>2131.6519788800001</v>
      </c>
      <c r="H29" s="168">
        <v>300.44352198066326</v>
      </c>
      <c r="I29" s="168">
        <v>23.164843925208544</v>
      </c>
      <c r="J29" s="168">
        <v>190.36287812931874</v>
      </c>
      <c r="K29" s="99"/>
      <c r="L29" s="58"/>
      <c r="M29" s="165"/>
    </row>
    <row r="30" spans="1:13" ht="15" customHeight="1" x14ac:dyDescent="0.2">
      <c r="A30" s="155" t="s">
        <v>9</v>
      </c>
      <c r="B30" s="64">
        <v>922.57353939999973</v>
      </c>
      <c r="C30" s="64">
        <v>161.22525660000005</v>
      </c>
      <c r="D30" s="123">
        <v>1083.7987959999998</v>
      </c>
      <c r="E30" s="157">
        <v>170.03122717449997</v>
      </c>
      <c r="F30" s="157">
        <v>194.47281917550001</v>
      </c>
      <c r="G30" s="123">
        <v>364.50404634999995</v>
      </c>
      <c r="H30" s="168">
        <v>73.201659540048908</v>
      </c>
      <c r="I30" s="168">
        <v>102.57195351030846</v>
      </c>
      <c r="J30" s="168">
        <v>87.722866335973876</v>
      </c>
      <c r="K30" s="99"/>
      <c r="L30" s="58"/>
      <c r="M30" s="165"/>
    </row>
    <row r="31" spans="1:13" ht="15" customHeight="1" x14ac:dyDescent="0.2">
      <c r="A31" s="155" t="s">
        <v>10</v>
      </c>
      <c r="B31" s="64">
        <v>107</v>
      </c>
      <c r="C31" s="157">
        <v>0</v>
      </c>
      <c r="D31" s="123">
        <v>107</v>
      </c>
      <c r="E31" s="157">
        <v>0</v>
      </c>
      <c r="F31" s="157">
        <v>0</v>
      </c>
      <c r="G31" s="123">
        <v>0</v>
      </c>
      <c r="H31" s="170">
        <v>-100</v>
      </c>
      <c r="I31" s="168">
        <v>0</v>
      </c>
      <c r="J31" s="170">
        <v>-100</v>
      </c>
      <c r="K31" s="99"/>
      <c r="L31" s="58"/>
      <c r="M31" s="165"/>
    </row>
    <row r="32" spans="1:13" ht="15" customHeight="1" x14ac:dyDescent="0.2">
      <c r="A32" s="155" t="s">
        <v>11</v>
      </c>
      <c r="B32" s="64">
        <v>0</v>
      </c>
      <c r="C32" s="64">
        <v>0</v>
      </c>
      <c r="D32" s="123">
        <v>0</v>
      </c>
      <c r="E32" s="157">
        <v>1.8288269999999998</v>
      </c>
      <c r="F32" s="157">
        <v>16.441172999999999</v>
      </c>
      <c r="G32" s="123">
        <v>18.27</v>
      </c>
      <c r="H32" s="168">
        <v>0</v>
      </c>
      <c r="I32" s="168">
        <v>0</v>
      </c>
      <c r="J32" s="168">
        <v>0</v>
      </c>
      <c r="K32" s="99"/>
      <c r="L32" s="58"/>
      <c r="M32" s="165"/>
    </row>
    <row r="33" spans="1:13" ht="15" customHeight="1" x14ac:dyDescent="0.2">
      <c r="A33" s="155" t="s">
        <v>12</v>
      </c>
      <c r="B33" s="64">
        <v>7945.2765791424845</v>
      </c>
      <c r="C33" s="64">
        <v>4592.7154208575139</v>
      </c>
      <c r="D33" s="123">
        <v>12537.991999999998</v>
      </c>
      <c r="E33" s="157">
        <v>32294.250439284689</v>
      </c>
      <c r="F33" s="157">
        <v>35752.664560715311</v>
      </c>
      <c r="G33" s="123">
        <v>68046.915000000008</v>
      </c>
      <c r="H33" s="168">
        <v>542.71600668057295</v>
      </c>
      <c r="I33" s="168">
        <v>283.51336579298288</v>
      </c>
      <c r="J33" s="168">
        <v>374.29180075049516</v>
      </c>
      <c r="K33" s="99"/>
      <c r="L33" s="58"/>
      <c r="M33" s="165"/>
    </row>
    <row r="34" spans="1:13" ht="15" customHeight="1" x14ac:dyDescent="0.2">
      <c r="A34" s="155" t="s">
        <v>13</v>
      </c>
      <c r="B34" s="64">
        <v>0</v>
      </c>
      <c r="C34" s="64">
        <v>0</v>
      </c>
      <c r="D34" s="123">
        <v>0</v>
      </c>
      <c r="E34" s="157">
        <v>0</v>
      </c>
      <c r="F34" s="157">
        <v>0</v>
      </c>
      <c r="G34" s="123">
        <v>0</v>
      </c>
      <c r="H34" s="168">
        <v>0</v>
      </c>
      <c r="I34" s="168">
        <v>0</v>
      </c>
      <c r="J34" s="168">
        <v>0</v>
      </c>
      <c r="K34" s="99"/>
      <c r="L34" s="58"/>
      <c r="M34" s="165"/>
    </row>
    <row r="35" spans="1:13" ht="15" customHeight="1" x14ac:dyDescent="0.2">
      <c r="A35" s="155" t="s">
        <v>14</v>
      </c>
      <c r="B35" s="64">
        <v>183.72025249999999</v>
      </c>
      <c r="C35" s="64">
        <v>2586.8786999999998</v>
      </c>
      <c r="D35" s="123">
        <v>2770.5989524999995</v>
      </c>
      <c r="E35" s="157">
        <v>556.69020749999993</v>
      </c>
      <c r="F35" s="157">
        <v>441.01084593000002</v>
      </c>
      <c r="G35" s="123">
        <v>997.70105343</v>
      </c>
      <c r="H35" s="170">
        <v>-76.523501186430849</v>
      </c>
      <c r="I35" s="170">
        <v>-98.662906980639775</v>
      </c>
      <c r="J35" s="170">
        <v>-97.177974428020789</v>
      </c>
      <c r="K35" s="99"/>
      <c r="L35" s="58"/>
      <c r="M35" s="165"/>
    </row>
    <row r="36" spans="1:13" ht="15" customHeight="1" x14ac:dyDescent="0.2">
      <c r="A36" s="155" t="s">
        <v>15</v>
      </c>
      <c r="B36" s="64">
        <v>0</v>
      </c>
      <c r="C36" s="64">
        <v>0</v>
      </c>
      <c r="D36" s="123">
        <v>0</v>
      </c>
      <c r="E36" s="157">
        <v>0</v>
      </c>
      <c r="F36" s="157">
        <v>0</v>
      </c>
      <c r="G36" s="123">
        <v>0</v>
      </c>
      <c r="H36" s="168">
        <v>0</v>
      </c>
      <c r="I36" s="168">
        <v>0</v>
      </c>
      <c r="J36" s="168">
        <v>0</v>
      </c>
      <c r="K36" s="99"/>
      <c r="L36" s="58"/>
      <c r="M36" s="165"/>
    </row>
    <row r="37" spans="1:13" ht="15" customHeight="1" x14ac:dyDescent="0.2">
      <c r="A37" s="155" t="s">
        <v>16</v>
      </c>
      <c r="B37" s="64">
        <v>0</v>
      </c>
      <c r="C37" s="64">
        <v>0</v>
      </c>
      <c r="D37" s="123">
        <v>0</v>
      </c>
      <c r="E37" s="64">
        <v>31.6</v>
      </c>
      <c r="F37" s="157">
        <v>0</v>
      </c>
      <c r="G37" s="123">
        <v>31.6</v>
      </c>
      <c r="H37" s="168">
        <v>0</v>
      </c>
      <c r="I37" s="168">
        <v>0</v>
      </c>
      <c r="J37" s="168">
        <v>0</v>
      </c>
      <c r="K37" s="99"/>
      <c r="L37" s="58"/>
      <c r="M37" s="165"/>
    </row>
    <row r="38" spans="1:13" ht="15" customHeight="1" x14ac:dyDescent="0.2">
      <c r="A38" s="158" t="s">
        <v>17</v>
      </c>
      <c r="B38" s="159">
        <v>72218.500631898947</v>
      </c>
      <c r="C38" s="159">
        <v>408195.96515395102</v>
      </c>
      <c r="D38" s="159">
        <v>480414.4657858499</v>
      </c>
      <c r="E38" s="159">
        <v>258135.25084480952</v>
      </c>
      <c r="F38" s="159">
        <v>59092.167821910443</v>
      </c>
      <c r="G38" s="159">
        <v>317227.41866671987</v>
      </c>
      <c r="H38" s="171">
        <v>383.57668174338153</v>
      </c>
      <c r="I38" s="171">
        <v>27.751583911425708</v>
      </c>
      <c r="J38" s="172">
        <v>218.38652426139814</v>
      </c>
      <c r="K38" s="99"/>
      <c r="L38" s="173"/>
      <c r="M38" s="173"/>
    </row>
    <row r="39" spans="1:13" ht="29.25" customHeight="1" x14ac:dyDescent="0.2">
      <c r="A39" s="160" t="s">
        <v>154</v>
      </c>
      <c r="B39" s="174">
        <v>15.03254081114434</v>
      </c>
      <c r="C39" s="174">
        <v>84.967459188855671</v>
      </c>
      <c r="D39" s="174">
        <v>100</v>
      </c>
      <c r="E39" s="174">
        <v>81.3723012751326</v>
      </c>
      <c r="F39" s="174">
        <v>18.627698724867432</v>
      </c>
      <c r="G39" s="174">
        <v>100</v>
      </c>
      <c r="H39" s="174" t="s">
        <v>30</v>
      </c>
      <c r="I39" s="174"/>
      <c r="J39" s="174"/>
      <c r="K39" s="99"/>
      <c r="L39" s="58"/>
      <c r="M39" s="166"/>
    </row>
    <row r="40" spans="1:13" ht="15" customHeight="1" x14ac:dyDescent="0.2">
      <c r="A40" s="362" t="s">
        <v>22</v>
      </c>
      <c r="B40" s="357"/>
      <c r="C40" s="357"/>
      <c r="D40" s="357"/>
      <c r="E40" s="357"/>
      <c r="F40" s="357"/>
      <c r="G40" s="357"/>
      <c r="H40" s="357"/>
      <c r="I40" s="357"/>
      <c r="J40" s="357"/>
      <c r="K40" s="99"/>
      <c r="L40" s="166"/>
      <c r="M40" s="166"/>
    </row>
    <row r="41" spans="1:13" ht="15" customHeight="1" x14ac:dyDescent="0.2">
      <c r="A41" s="91" t="s">
        <v>73</v>
      </c>
      <c r="B41" s="175"/>
      <c r="C41" s="175"/>
      <c r="D41" s="175"/>
      <c r="E41" s="176"/>
      <c r="F41" s="175"/>
      <c r="G41" s="175"/>
      <c r="H41" s="177"/>
      <c r="I41" s="177"/>
      <c r="J41" s="177"/>
      <c r="K41" s="165"/>
      <c r="L41" s="166"/>
      <c r="M41" s="166"/>
    </row>
    <row r="42" spans="1:13" ht="15" customHeight="1" x14ac:dyDescent="0.2">
      <c r="A42" s="78" t="s">
        <v>158</v>
      </c>
      <c r="B42" s="178"/>
      <c r="C42" s="178"/>
      <c r="D42" s="178"/>
      <c r="E42" s="178"/>
      <c r="F42" s="178"/>
      <c r="G42" s="178"/>
      <c r="H42" s="178"/>
      <c r="I42" s="178"/>
      <c r="J42" s="179"/>
      <c r="K42" s="179"/>
      <c r="L42" s="179"/>
      <c r="M42" s="179"/>
    </row>
    <row r="43" spans="1:13" ht="15" customHeight="1" x14ac:dyDescent="0.2">
      <c r="A43" s="402" t="s">
        <v>159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179"/>
    </row>
    <row r="44" spans="1:13" ht="15" customHeight="1" x14ac:dyDescent="0.2">
      <c r="A44" s="402" t="s">
        <v>147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179"/>
    </row>
    <row r="45" spans="1:13" ht="15" customHeight="1" x14ac:dyDescent="0.2">
      <c r="A45" s="395" t="s">
        <v>3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7"/>
      <c r="M45" s="179"/>
    </row>
    <row r="46" spans="1:13" ht="15" customHeight="1" x14ac:dyDescent="0.2">
      <c r="A46" s="99"/>
      <c r="B46" s="99"/>
      <c r="C46" s="99"/>
      <c r="D46" s="99"/>
      <c r="E46" s="99"/>
      <c r="F46" s="99"/>
      <c r="G46" s="99"/>
      <c r="H46" s="99"/>
      <c r="I46" s="99"/>
      <c r="J46" s="180"/>
      <c r="K46" s="179"/>
      <c r="L46" s="179"/>
      <c r="M46" s="179"/>
    </row>
    <row r="47" spans="1:13" ht="22.5" customHeight="1" x14ac:dyDescent="0.2">
      <c r="A47" s="411" t="s">
        <v>160</v>
      </c>
      <c r="B47" s="389"/>
      <c r="C47" s="389"/>
      <c r="D47" s="408">
        <v>2022</v>
      </c>
      <c r="E47" s="388"/>
      <c r="F47" s="388"/>
      <c r="G47" s="388"/>
      <c r="H47" s="386"/>
      <c r="I47" s="409">
        <v>2023</v>
      </c>
      <c r="J47" s="386"/>
      <c r="K47" s="391" t="s">
        <v>82</v>
      </c>
      <c r="L47" s="383" t="s">
        <v>45</v>
      </c>
      <c r="M47" s="389"/>
    </row>
    <row r="48" spans="1:13" ht="22.5" customHeight="1" x14ac:dyDescent="0.2">
      <c r="A48" s="410"/>
      <c r="B48" s="410"/>
      <c r="C48" s="410"/>
      <c r="D48" s="181" t="s">
        <v>161</v>
      </c>
      <c r="E48" s="101" t="s">
        <v>19</v>
      </c>
      <c r="F48" s="182" t="s">
        <v>162</v>
      </c>
      <c r="G48" s="182" t="s">
        <v>163</v>
      </c>
      <c r="H48" s="181" t="s">
        <v>17</v>
      </c>
      <c r="I48" s="101" t="s">
        <v>164</v>
      </c>
      <c r="J48" s="101" t="s">
        <v>19</v>
      </c>
      <c r="K48" s="382"/>
      <c r="L48" s="384"/>
      <c r="M48" s="410"/>
    </row>
    <row r="49" spans="1:13" ht="15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183"/>
      <c r="L49" s="183"/>
      <c r="M49" s="179"/>
    </row>
    <row r="50" spans="1:13" ht="18" customHeight="1" x14ac:dyDescent="0.2">
      <c r="A50" s="412" t="s">
        <v>165</v>
      </c>
      <c r="B50" s="357"/>
      <c r="C50" s="357"/>
      <c r="D50" s="184">
        <v>353.95472099999995</v>
      </c>
      <c r="E50" s="184">
        <v>2865.5873640499999</v>
      </c>
      <c r="F50" s="184">
        <v>196.88165278</v>
      </c>
      <c r="G50" s="184">
        <v>427.35833220000001</v>
      </c>
      <c r="H50" s="185">
        <v>3843.7820700299999</v>
      </c>
      <c r="I50" s="184">
        <v>929.00913610999999</v>
      </c>
      <c r="J50" s="184">
        <v>12837.14077039</v>
      </c>
      <c r="K50" s="186">
        <v>4.0466681046497861</v>
      </c>
      <c r="L50" s="400">
        <v>347.97589951146966</v>
      </c>
      <c r="M50" s="357"/>
    </row>
    <row r="51" spans="1:13" ht="15" customHeight="1" x14ac:dyDescent="0.2">
      <c r="A51" s="413" t="s">
        <v>166</v>
      </c>
      <c r="B51" s="357"/>
      <c r="C51" s="357"/>
      <c r="D51" s="184">
        <v>0.5</v>
      </c>
      <c r="E51" s="157">
        <v>0</v>
      </c>
      <c r="F51" s="157">
        <v>0</v>
      </c>
      <c r="G51" s="184">
        <v>12.501290109999999</v>
      </c>
      <c r="H51" s="185">
        <v>13.001290109999999</v>
      </c>
      <c r="I51" s="157">
        <v>0</v>
      </c>
      <c r="J51" s="157">
        <v>0</v>
      </c>
      <c r="K51" s="186">
        <v>0</v>
      </c>
      <c r="L51" s="400">
        <v>0</v>
      </c>
      <c r="M51" s="357"/>
    </row>
    <row r="52" spans="1:13" ht="15" customHeight="1" x14ac:dyDescent="0.2">
      <c r="A52" s="412" t="s">
        <v>86</v>
      </c>
      <c r="B52" s="357"/>
      <c r="C52" s="357"/>
      <c r="D52" s="184">
        <v>7390.9135360000009</v>
      </c>
      <c r="E52" s="184">
        <v>17700.999273990001</v>
      </c>
      <c r="F52" s="184">
        <v>10776.708017999999</v>
      </c>
      <c r="G52" s="184">
        <v>23122.228956609997</v>
      </c>
      <c r="H52" s="185">
        <v>58990.849784599995</v>
      </c>
      <c r="I52" s="184">
        <v>24059.945925380001</v>
      </c>
      <c r="J52" s="184">
        <v>39921.236133259983</v>
      </c>
      <c r="K52" s="186">
        <v>12.584421706372531</v>
      </c>
      <c r="L52" s="400">
        <v>125.53097435533252</v>
      </c>
      <c r="M52" s="357"/>
    </row>
    <row r="53" spans="1:13" ht="30" customHeight="1" x14ac:dyDescent="0.2">
      <c r="A53" s="414" t="s">
        <v>167</v>
      </c>
      <c r="B53" s="357"/>
      <c r="C53" s="357"/>
      <c r="D53" s="184">
        <v>172022.74300000002</v>
      </c>
      <c r="E53" s="184">
        <v>22075.037881889999</v>
      </c>
      <c r="F53" s="184">
        <v>125978.65967011772</v>
      </c>
      <c r="G53" s="184">
        <v>96029.503059699986</v>
      </c>
      <c r="H53" s="185">
        <v>416105.94361170777</v>
      </c>
      <c r="I53" s="184">
        <v>440083.41949346004</v>
      </c>
      <c r="J53" s="184">
        <v>96447.880406000011</v>
      </c>
      <c r="K53" s="186">
        <v>30.403387201321465</v>
      </c>
      <c r="L53" s="400">
        <v>336.90924075434668</v>
      </c>
      <c r="M53" s="357"/>
    </row>
    <row r="54" spans="1:13" ht="42.75" customHeight="1" x14ac:dyDescent="0.2">
      <c r="A54" s="414" t="s">
        <v>168</v>
      </c>
      <c r="B54" s="357"/>
      <c r="C54" s="357"/>
      <c r="D54" s="184">
        <v>96.258977999999999</v>
      </c>
      <c r="E54" s="184">
        <v>8</v>
      </c>
      <c r="F54" s="184"/>
      <c r="G54" s="184">
        <v>731.90000000000009</v>
      </c>
      <c r="H54" s="185">
        <v>836.15897800000005</v>
      </c>
      <c r="I54" s="184">
        <v>54.930000000000007</v>
      </c>
      <c r="J54" s="184">
        <v>992.47285699999998</v>
      </c>
      <c r="K54" s="186">
        <v>0.31285847269169836</v>
      </c>
      <c r="L54" s="400" t="s">
        <v>55</v>
      </c>
      <c r="M54" s="357"/>
    </row>
    <row r="55" spans="1:13" ht="15" customHeight="1" x14ac:dyDescent="0.2">
      <c r="A55" s="414" t="s">
        <v>89</v>
      </c>
      <c r="B55" s="357"/>
      <c r="C55" s="357"/>
      <c r="D55" s="184">
        <v>17.600000000000001</v>
      </c>
      <c r="E55" s="184">
        <v>2.1999999999999997</v>
      </c>
      <c r="F55" s="184">
        <v>13.15</v>
      </c>
      <c r="G55" s="184">
        <v>38.925765859999998</v>
      </c>
      <c r="H55" s="185">
        <v>71.875765860000001</v>
      </c>
      <c r="I55" s="184"/>
      <c r="J55" s="184">
        <v>8.8000000000000007</v>
      </c>
      <c r="K55" s="186">
        <v>2.774035118712517E-3</v>
      </c>
      <c r="L55" s="400">
        <v>300.00000000000011</v>
      </c>
      <c r="M55" s="357"/>
    </row>
    <row r="56" spans="1:13" ht="33.75" customHeight="1" x14ac:dyDescent="0.2">
      <c r="A56" s="412" t="s">
        <v>169</v>
      </c>
      <c r="B56" s="357"/>
      <c r="C56" s="357"/>
      <c r="D56" s="184">
        <v>106.38500000000001</v>
      </c>
      <c r="E56" s="184">
        <v>2117.4135000000001</v>
      </c>
      <c r="F56" s="184">
        <v>231.63797194</v>
      </c>
      <c r="G56" s="184">
        <v>4378.60383482</v>
      </c>
      <c r="H56" s="185">
        <v>6834.04030676</v>
      </c>
      <c r="I56" s="184">
        <v>571.11607299999991</v>
      </c>
      <c r="J56" s="184">
        <v>3481.7098679999999</v>
      </c>
      <c r="K56" s="186">
        <v>1.0975438007954454</v>
      </c>
      <c r="L56" s="400">
        <v>64.432212602781647</v>
      </c>
      <c r="M56" s="357"/>
    </row>
    <row r="57" spans="1:13" ht="15" customHeight="1" x14ac:dyDescent="0.2">
      <c r="A57" s="412" t="s">
        <v>170</v>
      </c>
      <c r="B57" s="357"/>
      <c r="C57" s="357"/>
      <c r="D57" s="184">
        <v>124.03500000000001</v>
      </c>
      <c r="E57" s="184">
        <v>17445.831534600002</v>
      </c>
      <c r="F57" s="184">
        <v>548.41789800000004</v>
      </c>
      <c r="G57" s="184">
        <v>27524.516560000004</v>
      </c>
      <c r="H57" s="185">
        <v>45642.800992600009</v>
      </c>
      <c r="I57" s="184">
        <v>1271.4934301700002</v>
      </c>
      <c r="J57" s="184">
        <v>20271.63994393</v>
      </c>
      <c r="K57" s="186">
        <v>6.390254672540598</v>
      </c>
      <c r="L57" s="400">
        <v>16.19761376077502</v>
      </c>
      <c r="M57" s="357"/>
    </row>
    <row r="58" spans="1:13" ht="27" customHeight="1" x14ac:dyDescent="0.2">
      <c r="A58" s="412" t="s">
        <v>171</v>
      </c>
      <c r="B58" s="357"/>
      <c r="C58" s="357"/>
      <c r="D58" s="184">
        <v>128.37899999999999</v>
      </c>
      <c r="E58" s="184">
        <v>503.81159699999995</v>
      </c>
      <c r="F58" s="184">
        <v>3101.7739999999994</v>
      </c>
      <c r="G58" s="184">
        <v>4569.1817400099999</v>
      </c>
      <c r="H58" s="185">
        <v>8303.1463370099991</v>
      </c>
      <c r="I58" s="184">
        <v>396.59237949999999</v>
      </c>
      <c r="J58" s="184">
        <v>3152.8225485600005</v>
      </c>
      <c r="K58" s="186">
        <v>0.99386823554251602</v>
      </c>
      <c r="L58" s="400">
        <v>525.79396094369793</v>
      </c>
      <c r="M58" s="357"/>
    </row>
    <row r="59" spans="1:13" ht="15" customHeight="1" x14ac:dyDescent="0.2">
      <c r="A59" s="412" t="s">
        <v>172</v>
      </c>
      <c r="B59" s="357"/>
      <c r="C59" s="357"/>
      <c r="D59" s="184">
        <v>116.13502800000001</v>
      </c>
      <c r="E59" s="184">
        <v>4357.5939899999994</v>
      </c>
      <c r="F59" s="184">
        <v>239.88078259</v>
      </c>
      <c r="G59" s="184">
        <v>198737.03799879001</v>
      </c>
      <c r="H59" s="185">
        <v>203450.64779938001</v>
      </c>
      <c r="I59" s="184">
        <v>147.80848400000002</v>
      </c>
      <c r="J59" s="184">
        <v>95499.191204930001</v>
      </c>
      <c r="K59" s="186">
        <v>30.104330705808792</v>
      </c>
      <c r="L59" s="400" t="s">
        <v>55</v>
      </c>
      <c r="M59" s="357"/>
    </row>
    <row r="60" spans="1:13" ht="15" customHeight="1" x14ac:dyDescent="0.2">
      <c r="A60" s="412" t="s">
        <v>173</v>
      </c>
      <c r="B60" s="357"/>
      <c r="C60" s="357"/>
      <c r="D60" s="184">
        <v>34.019999999999996</v>
      </c>
      <c r="E60" s="184">
        <v>79.316040350000009</v>
      </c>
      <c r="F60" s="184">
        <v>45.63039955</v>
      </c>
      <c r="G60" s="184">
        <v>25.932303150000003</v>
      </c>
      <c r="H60" s="185">
        <v>184.89874305000001</v>
      </c>
      <c r="I60" s="184">
        <v>52.302100230000008</v>
      </c>
      <c r="J60" s="184">
        <v>29.638445219999998</v>
      </c>
      <c r="K60" s="186">
        <v>9.3429645345814907E-3</v>
      </c>
      <c r="L60" s="401">
        <v>-62.632469940237016</v>
      </c>
      <c r="M60" s="357"/>
    </row>
    <row r="61" spans="1:13" ht="15" customHeight="1" x14ac:dyDescent="0.2">
      <c r="A61" s="412" t="s">
        <v>174</v>
      </c>
      <c r="B61" s="357"/>
      <c r="C61" s="357"/>
      <c r="D61" s="184">
        <v>8555.8373799999972</v>
      </c>
      <c r="E61" s="184">
        <v>28116.466508218007</v>
      </c>
      <c r="F61" s="184">
        <v>13085.126945999998</v>
      </c>
      <c r="G61" s="184">
        <v>96012.140633000003</v>
      </c>
      <c r="H61" s="185">
        <v>145769.57146721799</v>
      </c>
      <c r="I61" s="184">
        <v>7932.5429999999997</v>
      </c>
      <c r="J61" s="184">
        <v>34257.199120000005</v>
      </c>
      <c r="K61" s="186">
        <v>10.79894016222813</v>
      </c>
      <c r="L61" s="400">
        <v>21.840342597769723</v>
      </c>
      <c r="M61" s="357"/>
    </row>
    <row r="62" spans="1:13" ht="27" customHeight="1" x14ac:dyDescent="0.2">
      <c r="A62" s="412" t="s">
        <v>175</v>
      </c>
      <c r="B62" s="357"/>
      <c r="C62" s="357"/>
      <c r="D62" s="184">
        <v>2.0501058199999997</v>
      </c>
      <c r="E62" s="184">
        <v>2.2000000000000002</v>
      </c>
      <c r="F62" s="184">
        <v>0.318</v>
      </c>
      <c r="G62" s="184">
        <v>19.597000000000001</v>
      </c>
      <c r="H62" s="185">
        <v>24.165105820000001</v>
      </c>
      <c r="I62" s="184">
        <v>220.05599999999998</v>
      </c>
      <c r="J62" s="184">
        <v>895.38297888</v>
      </c>
      <c r="K62" s="186">
        <v>0.28225270773983496</v>
      </c>
      <c r="L62" s="400" t="s">
        <v>55</v>
      </c>
      <c r="M62" s="357"/>
    </row>
    <row r="63" spans="1:13" ht="27.75" customHeight="1" x14ac:dyDescent="0.2">
      <c r="A63" s="412" t="s">
        <v>176</v>
      </c>
      <c r="B63" s="357"/>
      <c r="C63" s="357"/>
      <c r="D63" s="184">
        <v>1791.6642890000003</v>
      </c>
      <c r="E63" s="184">
        <v>3955.0462000000002</v>
      </c>
      <c r="F63" s="184">
        <v>3608.1488580000009</v>
      </c>
      <c r="G63" s="184">
        <v>29998.81576745</v>
      </c>
      <c r="H63" s="185">
        <v>39353.675114450001</v>
      </c>
      <c r="I63" s="184">
        <v>3975.3332639999994</v>
      </c>
      <c r="J63" s="184">
        <v>3639.2120142500007</v>
      </c>
      <c r="K63" s="186">
        <v>1.1471934013602292</v>
      </c>
      <c r="L63" s="401">
        <v>-7.9856004147309196</v>
      </c>
      <c r="M63" s="357"/>
    </row>
    <row r="64" spans="1:13" ht="28.5" customHeight="1" x14ac:dyDescent="0.2">
      <c r="A64" s="412" t="s">
        <v>177</v>
      </c>
      <c r="B64" s="357"/>
      <c r="C64" s="357"/>
      <c r="D64" s="157">
        <v>0</v>
      </c>
      <c r="E64" s="157">
        <v>0</v>
      </c>
      <c r="F64" s="157">
        <v>0</v>
      </c>
      <c r="G64" s="184">
        <v>2</v>
      </c>
      <c r="H64" s="185">
        <v>2</v>
      </c>
      <c r="I64" s="157">
        <v>0</v>
      </c>
      <c r="J64" s="157">
        <v>0</v>
      </c>
      <c r="K64" s="186">
        <v>0</v>
      </c>
      <c r="L64" s="400">
        <v>0</v>
      </c>
      <c r="M64" s="357"/>
    </row>
    <row r="65" spans="1:13" ht="15" customHeight="1" x14ac:dyDescent="0.2">
      <c r="A65" s="412" t="s">
        <v>99</v>
      </c>
      <c r="B65" s="357"/>
      <c r="C65" s="357"/>
      <c r="D65" s="184">
        <v>8.8099999999999987</v>
      </c>
      <c r="E65" s="184"/>
      <c r="F65" s="184"/>
      <c r="G65" s="184"/>
      <c r="H65" s="185">
        <v>8.8099999999999987</v>
      </c>
      <c r="I65" s="184"/>
      <c r="J65" s="184">
        <v>449.73</v>
      </c>
      <c r="K65" s="186">
        <v>0.14176895612938412</v>
      </c>
      <c r="L65" s="400">
        <v>0</v>
      </c>
      <c r="M65" s="357"/>
    </row>
    <row r="66" spans="1:13" ht="26.25" customHeight="1" x14ac:dyDescent="0.2">
      <c r="A66" s="412" t="s">
        <v>178</v>
      </c>
      <c r="B66" s="357"/>
      <c r="C66" s="357"/>
      <c r="D66" s="184">
        <v>14.02</v>
      </c>
      <c r="E66" s="184">
        <v>2.8</v>
      </c>
      <c r="F66" s="184">
        <v>1547.2949323600001</v>
      </c>
      <c r="G66" s="184">
        <v>2644.6599059999999</v>
      </c>
      <c r="H66" s="185">
        <v>4208.7748383600001</v>
      </c>
      <c r="I66" s="184">
        <v>30.76</v>
      </c>
      <c r="J66" s="184">
        <v>5205.7456608000002</v>
      </c>
      <c r="K66" s="186">
        <v>1.6410137820618749</v>
      </c>
      <c r="L66" s="400" t="s">
        <v>55</v>
      </c>
      <c r="M66" s="357"/>
    </row>
    <row r="67" spans="1:13" ht="15.75" customHeight="1" x14ac:dyDescent="0.2">
      <c r="A67" s="412" t="s">
        <v>179</v>
      </c>
      <c r="B67" s="357"/>
      <c r="C67" s="357"/>
      <c r="D67" s="184">
        <v>1</v>
      </c>
      <c r="E67" s="184">
        <v>402</v>
      </c>
      <c r="F67" s="184"/>
      <c r="G67" s="184">
        <v>1.4651810000000001</v>
      </c>
      <c r="H67" s="185">
        <v>404.46518099999997</v>
      </c>
      <c r="I67" s="184">
        <v>680</v>
      </c>
      <c r="J67" s="184">
        <v>130.43188800000001</v>
      </c>
      <c r="K67" s="186">
        <v>4.1116208853633832E-2</v>
      </c>
      <c r="L67" s="401">
        <v>-67.55425671641791</v>
      </c>
      <c r="M67" s="357"/>
    </row>
    <row r="68" spans="1:13" ht="15" customHeight="1" x14ac:dyDescent="0.2">
      <c r="A68" s="415" t="s">
        <v>180</v>
      </c>
      <c r="B68" s="410"/>
      <c r="C68" s="410"/>
      <c r="D68" s="184">
        <v>1.3</v>
      </c>
      <c r="E68" s="188">
        <v>1.64</v>
      </c>
      <c r="F68" s="188">
        <v>9.5947600000000008</v>
      </c>
      <c r="G68" s="188">
        <v>252.36699999999999</v>
      </c>
      <c r="H68" s="189">
        <v>264.90175999999997</v>
      </c>
      <c r="I68" s="188">
        <v>9.1564999999999994</v>
      </c>
      <c r="J68" s="188">
        <v>7.1848274999999999</v>
      </c>
      <c r="K68" s="186">
        <v>2.2648822507831201E-3</v>
      </c>
      <c r="L68" s="400">
        <v>338.09923780487804</v>
      </c>
      <c r="M68" s="357"/>
    </row>
    <row r="69" spans="1:13" ht="15" customHeight="1" x14ac:dyDescent="0.2">
      <c r="A69" s="416" t="s">
        <v>17</v>
      </c>
      <c r="B69" s="417"/>
      <c r="C69" s="418"/>
      <c r="D69" s="190">
        <v>190765.60603781999</v>
      </c>
      <c r="E69" s="190">
        <v>99635.943890097988</v>
      </c>
      <c r="F69" s="190">
        <v>159383.22388933774</v>
      </c>
      <c r="G69" s="190">
        <v>484528.7353287001</v>
      </c>
      <c r="H69" s="190">
        <v>934313.50914595602</v>
      </c>
      <c r="I69" s="190">
        <v>480414.46578585001</v>
      </c>
      <c r="J69" s="190">
        <v>317227.41866672004</v>
      </c>
      <c r="K69" s="191">
        <v>100</v>
      </c>
      <c r="L69" s="419">
        <v>218.38652426139831</v>
      </c>
      <c r="M69" s="417"/>
    </row>
    <row r="70" spans="1:13" ht="15" customHeight="1" x14ac:dyDescent="0.2">
      <c r="A70" s="362" t="s">
        <v>22</v>
      </c>
      <c r="B70" s="357"/>
      <c r="C70" s="357"/>
      <c r="D70" s="357"/>
      <c r="E70" s="357"/>
      <c r="F70" s="357"/>
      <c r="G70" s="357"/>
      <c r="H70" s="357"/>
      <c r="I70" s="357"/>
      <c r="J70" s="357"/>
      <c r="K70" s="99"/>
      <c r="L70" s="99"/>
      <c r="M70" s="99"/>
    </row>
    <row r="71" spans="1:13" ht="15" customHeight="1" x14ac:dyDescent="0.2">
      <c r="A71" s="91" t="s">
        <v>73</v>
      </c>
      <c r="B71" s="175"/>
      <c r="C71" s="175"/>
      <c r="D71" s="175"/>
      <c r="E71" s="175"/>
      <c r="F71" s="175"/>
      <c r="G71" s="175"/>
      <c r="H71" s="177"/>
      <c r="I71" s="177"/>
      <c r="J71" s="177"/>
      <c r="K71" s="99"/>
      <c r="L71" s="99"/>
      <c r="M71" s="99"/>
    </row>
    <row r="72" spans="1:13" ht="15" customHeight="1" x14ac:dyDescent="0.2">
      <c r="A72" s="78" t="s">
        <v>181</v>
      </c>
      <c r="B72" s="175"/>
      <c r="C72" s="175"/>
      <c r="D72" s="175"/>
      <c r="E72" s="175"/>
      <c r="F72" s="175"/>
      <c r="G72" s="175"/>
      <c r="H72" s="177"/>
      <c r="I72" s="177"/>
      <c r="J72" s="177"/>
      <c r="K72" s="99"/>
      <c r="L72" s="99"/>
      <c r="M72" s="99"/>
    </row>
    <row r="73" spans="1:13" ht="15" customHeight="1" x14ac:dyDescent="0.2">
      <c r="A73" s="91" t="s">
        <v>182</v>
      </c>
      <c r="B73" s="175"/>
      <c r="C73" s="175"/>
      <c r="D73" s="175"/>
      <c r="E73" s="175"/>
      <c r="F73" s="175"/>
      <c r="G73" s="175"/>
      <c r="H73" s="177"/>
      <c r="I73" s="177"/>
      <c r="J73" s="177"/>
      <c r="K73" s="99"/>
      <c r="L73" s="99"/>
      <c r="M73" s="99"/>
    </row>
    <row r="74" spans="1:13" ht="15" customHeight="1" x14ac:dyDescent="0.2">
      <c r="A74" s="94" t="s">
        <v>183</v>
      </c>
      <c r="B74" s="95"/>
      <c r="C74" s="96"/>
      <c r="D74" s="96"/>
      <c r="E74" s="96"/>
      <c r="F74" s="96"/>
      <c r="G74" s="96"/>
      <c r="H74" s="96"/>
      <c r="I74" s="96"/>
      <c r="J74" s="97"/>
      <c r="K74" s="29"/>
      <c r="L74" s="97"/>
      <c r="M74" s="192"/>
    </row>
    <row r="75" spans="1:13" ht="15" customHeight="1" x14ac:dyDescent="0.2">
      <c r="A75" s="27" t="s">
        <v>184</v>
      </c>
      <c r="B75" s="30"/>
      <c r="C75" s="30"/>
      <c r="D75" s="30"/>
      <c r="E75" s="30"/>
      <c r="F75" s="30"/>
      <c r="G75" s="30"/>
      <c r="H75" s="30"/>
      <c r="I75" s="30"/>
      <c r="J75" s="30"/>
      <c r="K75" s="29"/>
      <c r="L75" s="30"/>
      <c r="M75" s="193"/>
    </row>
    <row r="76" spans="1:13" ht="15" customHeight="1" x14ac:dyDescent="0.2">
      <c r="A76" s="22" t="s">
        <v>131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93"/>
    </row>
    <row r="77" spans="1:13" ht="15" customHeight="1" x14ac:dyDescent="0.2">
      <c r="A77" s="22" t="s">
        <v>132</v>
      </c>
      <c r="B77" s="29"/>
      <c r="C77" s="29"/>
      <c r="D77" s="29"/>
      <c r="E77" s="29"/>
      <c r="F77" s="29"/>
      <c r="G77" s="29"/>
      <c r="H77" s="29" t="s">
        <v>30</v>
      </c>
      <c r="I77" s="29"/>
      <c r="J77" s="29"/>
      <c r="K77" s="29"/>
      <c r="L77" s="29"/>
      <c r="M77" s="194"/>
    </row>
    <row r="78" spans="1:13" ht="15.75" customHeight="1" x14ac:dyDescent="0.2">
      <c r="A78" s="22" t="s">
        <v>133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95"/>
    </row>
    <row r="79" spans="1:13" ht="15.75" customHeight="1" x14ac:dyDescent="0.2">
      <c r="A79" s="362" t="s">
        <v>134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99"/>
    </row>
    <row r="80" spans="1:13" ht="15" customHeight="1" x14ac:dyDescent="0.2">
      <c r="A80" s="362" t="s">
        <v>135</v>
      </c>
      <c r="B80" s="357"/>
      <c r="C80" s="357"/>
      <c r="D80" s="357"/>
      <c r="E80" s="357"/>
      <c r="F80" s="357"/>
      <c r="G80" s="357"/>
      <c r="H80" s="357"/>
      <c r="I80" s="357"/>
      <c r="J80" s="357"/>
      <c r="M80" s="99"/>
    </row>
    <row r="81" spans="1:13" ht="15" customHeight="1" x14ac:dyDescent="0.2">
      <c r="A81" s="420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99"/>
    </row>
    <row r="82" spans="1:13" ht="15.75" customHeight="1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ht="15.7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15.75" customHeight="1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ht="15.7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5.75" customHeight="1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ht="15.7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ht="15.7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ht="15.7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ht="15.75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ht="15.7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ht="15.75" customHeight="1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ht="15.75" customHeight="1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ht="15.7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ht="15.7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15.7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ht="15.7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ht="15.7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5.7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ht="15.7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ht="15.7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ht="15.7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ht="15.7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ht="15.7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ht="15.7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ht="15.7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ht="15.7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15.7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ht="15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5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ht="15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1:13" ht="15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ht="15.7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1:13" ht="15.7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ht="15.7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15.7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1:13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1:13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  <row r="473" spans="1:13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</row>
    <row r="474" spans="1:13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</row>
    <row r="475" spans="1:13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</row>
    <row r="476" spans="1:13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</row>
    <row r="477" spans="1:13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</row>
    <row r="478" spans="1:13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</row>
    <row r="479" spans="1:13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</row>
    <row r="480" spans="1:13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</row>
    <row r="481" spans="1:13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</row>
    <row r="482" spans="1:13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</row>
    <row r="484" spans="1:13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</row>
    <row r="486" spans="1:13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</row>
    <row r="487" spans="1:13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</row>
    <row r="489" spans="1:13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</row>
    <row r="490" spans="1:13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</row>
    <row r="492" spans="1:13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</row>
    <row r="493" spans="1:13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</row>
    <row r="494" spans="1:13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</row>
    <row r="495" spans="1:13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</row>
    <row r="496" spans="1:13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</row>
    <row r="497" spans="1:13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</row>
    <row r="498" spans="1:13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</row>
    <row r="499" spans="1:13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</row>
    <row r="500" spans="1:13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</row>
    <row r="502" spans="1:13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</row>
    <row r="503" spans="1:13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</row>
    <row r="504" spans="1:13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</row>
    <row r="505" spans="1:13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</row>
    <row r="506" spans="1:13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</row>
    <row r="507" spans="1:13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</row>
    <row r="508" spans="1:13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</row>
    <row r="509" spans="1:13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</row>
    <row r="510" spans="1:13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</row>
    <row r="511" spans="1:13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</row>
    <row r="512" spans="1:13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</row>
    <row r="513" spans="1:13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</row>
    <row r="514" spans="1:13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6" spans="1:13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</row>
    <row r="517" spans="1:13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</row>
    <row r="518" spans="1:13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</row>
    <row r="520" spans="1:13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</row>
    <row r="521" spans="1:13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</row>
    <row r="523" spans="1:13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</row>
    <row r="524" spans="1:13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</row>
    <row r="525" spans="1:13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</row>
    <row r="526" spans="1:13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</row>
    <row r="527" spans="1:13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</row>
    <row r="528" spans="1:13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</row>
    <row r="529" spans="1:13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</row>
    <row r="530" spans="1:13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</row>
    <row r="531" spans="1:13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</row>
    <row r="532" spans="1:13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</row>
    <row r="533" spans="1:13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</row>
    <row r="534" spans="1:13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</row>
    <row r="535" spans="1:13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</row>
    <row r="536" spans="1:13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</row>
    <row r="538" spans="1:13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</row>
    <row r="539" spans="1:13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</row>
    <row r="540" spans="1:13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</row>
    <row r="541" spans="1:13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</row>
    <row r="542" spans="1:13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</row>
    <row r="543" spans="1:13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</row>
    <row r="544" spans="1:13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</row>
    <row r="545" spans="1:13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</row>
    <row r="546" spans="1:13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</row>
    <row r="547" spans="1:13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</row>
    <row r="548" spans="1:13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</row>
    <row r="549" spans="1:13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</row>
    <row r="550" spans="1:13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</row>
    <row r="551" spans="1:13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</row>
    <row r="552" spans="1:13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</row>
    <row r="553" spans="1:13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</row>
    <row r="554" spans="1:13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</row>
    <row r="556" spans="1:13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</row>
    <row r="557" spans="1:13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</row>
    <row r="558" spans="1:13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</row>
    <row r="559" spans="1:13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</row>
    <row r="560" spans="1:13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</row>
    <row r="561" spans="1:13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</row>
    <row r="562" spans="1:13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</row>
    <row r="563" spans="1:13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</row>
    <row r="564" spans="1:13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</row>
    <row r="565" spans="1:13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</row>
    <row r="566" spans="1:13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</row>
    <row r="567" spans="1:13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</row>
    <row r="568" spans="1:13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</row>
    <row r="569" spans="1:13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</row>
    <row r="570" spans="1:13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</row>
    <row r="571" spans="1:13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</row>
    <row r="572" spans="1:13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</row>
    <row r="574" spans="1:13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</row>
    <row r="575" spans="1:13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</row>
    <row r="576" spans="1:13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</row>
    <row r="577" spans="1:13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</row>
    <row r="578" spans="1:13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</row>
    <row r="579" spans="1:13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</row>
    <row r="580" spans="1:13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</row>
    <row r="581" spans="1:13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</row>
    <row r="582" spans="1:13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</row>
    <row r="583" spans="1:13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</row>
    <row r="584" spans="1:13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</row>
    <row r="585" spans="1:13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</row>
    <row r="586" spans="1:13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</row>
    <row r="587" spans="1:13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</row>
    <row r="588" spans="1:13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</row>
    <row r="589" spans="1:13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</row>
    <row r="590" spans="1:13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</row>
    <row r="592" spans="1:13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</row>
    <row r="593" spans="1:13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</row>
    <row r="594" spans="1:13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</row>
    <row r="595" spans="1:13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</row>
    <row r="596" spans="1:13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</row>
    <row r="597" spans="1:13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</row>
    <row r="598" spans="1:13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</row>
    <row r="599" spans="1:13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</row>
    <row r="600" spans="1:13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</row>
    <row r="601" spans="1:13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</row>
    <row r="602" spans="1:13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</row>
    <row r="603" spans="1:13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</row>
    <row r="604" spans="1:13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</row>
    <row r="605" spans="1:13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</row>
    <row r="606" spans="1:13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</row>
    <row r="607" spans="1:13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</row>
    <row r="608" spans="1:13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</row>
    <row r="610" spans="1:13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</row>
    <row r="611" spans="1:13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</row>
    <row r="612" spans="1:13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</row>
    <row r="613" spans="1:13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</row>
    <row r="614" spans="1:13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</row>
    <row r="615" spans="1:13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</row>
    <row r="616" spans="1:13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</row>
    <row r="617" spans="1:13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</row>
    <row r="618" spans="1:13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</row>
    <row r="619" spans="1:13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</row>
    <row r="620" spans="1:13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</row>
    <row r="621" spans="1:13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</row>
    <row r="622" spans="1:13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</row>
    <row r="623" spans="1:13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</row>
    <row r="624" spans="1:13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</row>
    <row r="625" spans="1:13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</row>
    <row r="626" spans="1:13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</row>
    <row r="628" spans="1:13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</row>
    <row r="629" spans="1:13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</row>
    <row r="630" spans="1:13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</row>
    <row r="631" spans="1:13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</row>
    <row r="632" spans="1:13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</row>
    <row r="633" spans="1:13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</row>
    <row r="634" spans="1:13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</row>
    <row r="635" spans="1:13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</row>
    <row r="636" spans="1:13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</row>
    <row r="637" spans="1:13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</row>
    <row r="638" spans="1:13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</row>
    <row r="639" spans="1:13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</row>
    <row r="640" spans="1:13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</row>
    <row r="641" spans="1:13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</row>
    <row r="642" spans="1:13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</row>
    <row r="643" spans="1:13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</row>
    <row r="644" spans="1:13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</row>
    <row r="646" spans="1:13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</row>
    <row r="647" spans="1:13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</row>
    <row r="648" spans="1:13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</row>
    <row r="649" spans="1:13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</row>
    <row r="650" spans="1:13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</row>
    <row r="651" spans="1:13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</row>
    <row r="652" spans="1:13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</row>
    <row r="653" spans="1:13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</row>
    <row r="654" spans="1:13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</row>
    <row r="655" spans="1:13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</row>
    <row r="656" spans="1:13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</row>
    <row r="657" spans="1:13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</row>
    <row r="658" spans="1:13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</row>
    <row r="659" spans="1:13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</row>
    <row r="660" spans="1:13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</row>
    <row r="661" spans="1:13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</row>
    <row r="662" spans="1:13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</row>
    <row r="665" spans="1:13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</row>
    <row r="666" spans="1:13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</row>
    <row r="667" spans="1:13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</row>
    <row r="668" spans="1:13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</row>
    <row r="669" spans="1:13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</row>
    <row r="670" spans="1:13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</row>
    <row r="671" spans="1:13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</row>
    <row r="672" spans="1:13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</row>
    <row r="673" spans="1:13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</row>
    <row r="674" spans="1:13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</row>
    <row r="675" spans="1:13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</row>
    <row r="676" spans="1:13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</row>
    <row r="677" spans="1:13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</row>
    <row r="678" spans="1:13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</row>
    <row r="679" spans="1:13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</row>
    <row r="680" spans="1:13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</row>
    <row r="681" spans="1:13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</row>
    <row r="682" spans="1:13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</row>
    <row r="683" spans="1:13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</row>
    <row r="684" spans="1:13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</row>
    <row r="685" spans="1:13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</row>
    <row r="686" spans="1:13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</row>
    <row r="687" spans="1:13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</row>
    <row r="688" spans="1:13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</row>
    <row r="689" spans="1:13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</row>
    <row r="690" spans="1:13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</row>
    <row r="691" spans="1:13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</row>
    <row r="692" spans="1:13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</row>
    <row r="693" spans="1:13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</row>
    <row r="694" spans="1:13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</row>
    <row r="695" spans="1:13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</row>
    <row r="696" spans="1:13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</row>
    <row r="697" spans="1:13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</row>
    <row r="698" spans="1:13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</row>
    <row r="699" spans="1:13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</row>
    <row r="700" spans="1:13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</row>
    <row r="701" spans="1:13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</row>
    <row r="702" spans="1:13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</row>
    <row r="703" spans="1:13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</row>
    <row r="704" spans="1:13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</row>
    <row r="705" spans="1:13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</row>
    <row r="706" spans="1:13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</row>
    <row r="707" spans="1:13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</row>
    <row r="708" spans="1:13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</row>
    <row r="709" spans="1:13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</row>
    <row r="710" spans="1:13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</row>
    <row r="711" spans="1:13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</row>
    <row r="712" spans="1:13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</row>
    <row r="713" spans="1:13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</row>
    <row r="714" spans="1:13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</row>
    <row r="715" spans="1:13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</row>
    <row r="716" spans="1:13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</row>
    <row r="717" spans="1:13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</row>
    <row r="718" spans="1:13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</row>
    <row r="719" spans="1:13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</row>
    <row r="720" spans="1:13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</row>
    <row r="721" spans="1:13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</row>
    <row r="722" spans="1:13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</row>
    <row r="723" spans="1:13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</row>
    <row r="724" spans="1:13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</row>
    <row r="725" spans="1:13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</row>
    <row r="726" spans="1:13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</row>
    <row r="727" spans="1:13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</row>
    <row r="728" spans="1:13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</row>
    <row r="729" spans="1:13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</row>
    <row r="730" spans="1:13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</row>
    <row r="731" spans="1:13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</row>
    <row r="732" spans="1:13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</row>
    <row r="733" spans="1:13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</row>
    <row r="734" spans="1:13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</row>
    <row r="735" spans="1:13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</row>
    <row r="736" spans="1:13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</row>
    <row r="737" spans="1:13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</row>
    <row r="738" spans="1:13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</row>
    <row r="739" spans="1:13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</row>
    <row r="740" spans="1:13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</row>
    <row r="741" spans="1:13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</row>
    <row r="742" spans="1:13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</row>
    <row r="743" spans="1:13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</row>
    <row r="744" spans="1:13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</row>
    <row r="745" spans="1:13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</row>
    <row r="746" spans="1:13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</row>
    <row r="747" spans="1:13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</row>
    <row r="748" spans="1:13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</row>
    <row r="749" spans="1:13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</row>
    <row r="750" spans="1:13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</row>
    <row r="751" spans="1:13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</row>
    <row r="752" spans="1:13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</row>
    <row r="753" spans="1:13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</row>
    <row r="754" spans="1:13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</row>
    <row r="755" spans="1:13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</row>
    <row r="756" spans="1:13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</row>
    <row r="757" spans="1:13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</row>
    <row r="758" spans="1:13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</row>
    <row r="759" spans="1:13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</row>
    <row r="760" spans="1:13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</row>
    <row r="761" spans="1:13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</row>
    <row r="762" spans="1:13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</row>
    <row r="763" spans="1:13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</row>
    <row r="764" spans="1:13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</row>
    <row r="765" spans="1:13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</row>
    <row r="766" spans="1:13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</row>
    <row r="767" spans="1:13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</row>
    <row r="768" spans="1:13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</row>
    <row r="769" spans="1:13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</row>
    <row r="770" spans="1:13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</row>
    <row r="771" spans="1:13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</row>
    <row r="772" spans="1:13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</row>
    <row r="773" spans="1:13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</row>
    <row r="774" spans="1:13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</row>
    <row r="775" spans="1:13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</row>
    <row r="776" spans="1:13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</row>
    <row r="777" spans="1:13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</row>
    <row r="778" spans="1:13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</row>
    <row r="779" spans="1:13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</row>
    <row r="780" spans="1:13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</row>
    <row r="781" spans="1:13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</row>
    <row r="782" spans="1:13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</row>
    <row r="783" spans="1:13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</row>
    <row r="784" spans="1:13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</row>
    <row r="785" spans="1:13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</row>
    <row r="786" spans="1:13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</row>
    <row r="787" spans="1:13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</row>
    <row r="788" spans="1:13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</row>
    <row r="789" spans="1:13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</row>
    <row r="790" spans="1:13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</row>
    <row r="791" spans="1:13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</row>
    <row r="792" spans="1:13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</row>
    <row r="793" spans="1:13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</row>
    <row r="794" spans="1:13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</row>
    <row r="795" spans="1:13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</row>
    <row r="796" spans="1:13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</row>
    <row r="797" spans="1:13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</row>
    <row r="798" spans="1:13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</row>
    <row r="799" spans="1:13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</row>
    <row r="800" spans="1:13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</row>
    <row r="801" spans="1:13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</row>
    <row r="802" spans="1:13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</row>
    <row r="803" spans="1:13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</row>
    <row r="804" spans="1:13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</row>
    <row r="805" spans="1:13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</row>
    <row r="806" spans="1:13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</row>
    <row r="807" spans="1:13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</row>
    <row r="808" spans="1:13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</row>
    <row r="809" spans="1:13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</row>
    <row r="810" spans="1:13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</row>
    <row r="811" spans="1:13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</row>
    <row r="812" spans="1:13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</row>
    <row r="813" spans="1:13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</row>
    <row r="814" spans="1:13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</row>
    <row r="815" spans="1:13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</row>
    <row r="816" spans="1:13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</row>
    <row r="817" spans="1:13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</row>
    <row r="818" spans="1:13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</row>
    <row r="819" spans="1:13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</row>
    <row r="820" spans="1:13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</row>
    <row r="821" spans="1:13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</row>
    <row r="822" spans="1:13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</row>
    <row r="823" spans="1:13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</row>
    <row r="824" spans="1:13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</row>
    <row r="825" spans="1:13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</row>
    <row r="826" spans="1:13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</row>
    <row r="827" spans="1:13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</row>
    <row r="828" spans="1:13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</row>
    <row r="829" spans="1:13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</row>
    <row r="830" spans="1:13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</row>
    <row r="831" spans="1:13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</row>
    <row r="832" spans="1:13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</row>
    <row r="833" spans="1:13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</row>
    <row r="834" spans="1:13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</row>
    <row r="835" spans="1:13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</row>
    <row r="836" spans="1:13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</row>
    <row r="837" spans="1:13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</row>
    <row r="838" spans="1:13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</row>
    <row r="839" spans="1:13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</row>
    <row r="840" spans="1:13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</row>
    <row r="841" spans="1:13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</row>
    <row r="842" spans="1:13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</row>
    <row r="843" spans="1:13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</row>
    <row r="844" spans="1:13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</row>
    <row r="845" spans="1:13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</row>
    <row r="846" spans="1:13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</row>
    <row r="847" spans="1:13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</row>
    <row r="848" spans="1:13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</row>
    <row r="849" spans="1:13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</row>
    <row r="850" spans="1:13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</row>
    <row r="851" spans="1:13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</row>
    <row r="852" spans="1:13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</row>
    <row r="853" spans="1:13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</row>
    <row r="854" spans="1:13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</row>
    <row r="855" spans="1:13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</row>
    <row r="856" spans="1:13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</row>
    <row r="857" spans="1:13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</row>
    <row r="858" spans="1:13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</row>
    <row r="859" spans="1:13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</row>
    <row r="860" spans="1:13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</row>
    <row r="861" spans="1:13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</row>
    <row r="862" spans="1:13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</row>
    <row r="863" spans="1:13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</row>
    <row r="864" spans="1:13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</row>
    <row r="865" spans="1:13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</row>
    <row r="866" spans="1:13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</row>
    <row r="867" spans="1:13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</row>
    <row r="868" spans="1:13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</row>
    <row r="869" spans="1:13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</row>
    <row r="870" spans="1:13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</row>
    <row r="871" spans="1:13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</row>
    <row r="872" spans="1:13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</row>
    <row r="873" spans="1:13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</row>
    <row r="874" spans="1:13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</row>
    <row r="875" spans="1:13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</row>
    <row r="876" spans="1:13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</row>
    <row r="877" spans="1:13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</row>
    <row r="878" spans="1:13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</row>
    <row r="879" spans="1:13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</row>
    <row r="880" spans="1:13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</row>
    <row r="881" spans="1:13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</row>
    <row r="882" spans="1:13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</row>
    <row r="883" spans="1:13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</row>
    <row r="884" spans="1:13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</row>
    <row r="885" spans="1:13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</row>
    <row r="886" spans="1:13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</row>
    <row r="887" spans="1:13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</row>
    <row r="888" spans="1:13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</row>
    <row r="889" spans="1:13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</row>
    <row r="890" spans="1:13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</row>
    <row r="891" spans="1:13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</row>
    <row r="892" spans="1:13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</row>
    <row r="893" spans="1:13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</row>
    <row r="894" spans="1:13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</row>
    <row r="895" spans="1:13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</row>
    <row r="896" spans="1:13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</row>
    <row r="897" spans="1:13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</row>
    <row r="898" spans="1:13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</row>
    <row r="899" spans="1:13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</row>
    <row r="900" spans="1:13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</row>
    <row r="901" spans="1:13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</row>
    <row r="902" spans="1:13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</row>
    <row r="903" spans="1:13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</row>
    <row r="904" spans="1:13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</row>
    <row r="905" spans="1:13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</row>
    <row r="906" spans="1:13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</row>
    <row r="907" spans="1:13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</row>
    <row r="908" spans="1:13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</row>
    <row r="909" spans="1:13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</row>
    <row r="910" spans="1:13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</row>
    <row r="911" spans="1:13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</row>
    <row r="912" spans="1:13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</row>
    <row r="913" spans="1:13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</row>
    <row r="914" spans="1:13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</row>
    <row r="915" spans="1:13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</row>
    <row r="916" spans="1:13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</row>
    <row r="917" spans="1:13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</row>
    <row r="918" spans="1:13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</row>
    <row r="919" spans="1:13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</row>
    <row r="920" spans="1:13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</row>
    <row r="921" spans="1:13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</row>
    <row r="922" spans="1:13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</row>
    <row r="923" spans="1:13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</row>
    <row r="924" spans="1:13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</row>
    <row r="925" spans="1:13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</row>
    <row r="926" spans="1:13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</row>
    <row r="927" spans="1:13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</row>
    <row r="928" spans="1:13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</row>
    <row r="929" spans="1:13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</row>
    <row r="930" spans="1:13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</row>
    <row r="931" spans="1:13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</row>
    <row r="932" spans="1:13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</row>
    <row r="933" spans="1:13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</row>
    <row r="934" spans="1:13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</row>
    <row r="935" spans="1:13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</row>
    <row r="936" spans="1:13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</row>
    <row r="937" spans="1:13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</row>
    <row r="938" spans="1:13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</row>
    <row r="939" spans="1:13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</row>
    <row r="940" spans="1:13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</row>
    <row r="941" spans="1:13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</row>
    <row r="942" spans="1:13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</row>
    <row r="943" spans="1:13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</row>
    <row r="944" spans="1:13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</row>
    <row r="945" spans="1:13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</row>
    <row r="946" spans="1:13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</row>
    <row r="947" spans="1:13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</row>
    <row r="948" spans="1:13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</row>
    <row r="949" spans="1:13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</row>
    <row r="950" spans="1:13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</row>
    <row r="951" spans="1:13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</row>
    <row r="952" spans="1:13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</row>
    <row r="953" spans="1:13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</row>
    <row r="954" spans="1:13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</row>
    <row r="955" spans="1:13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</row>
    <row r="956" spans="1:13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</row>
    <row r="957" spans="1:13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</row>
    <row r="958" spans="1:13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</row>
    <row r="959" spans="1:13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</row>
    <row r="960" spans="1:13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</row>
    <row r="961" spans="1:13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</row>
    <row r="962" spans="1:13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</row>
    <row r="963" spans="1:13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</row>
    <row r="964" spans="1:13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</row>
    <row r="965" spans="1:13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</row>
    <row r="966" spans="1:13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</row>
    <row r="967" spans="1:13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</row>
    <row r="968" spans="1:13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</row>
    <row r="969" spans="1:13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</row>
    <row r="970" spans="1:13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</row>
    <row r="971" spans="1:13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</row>
    <row r="972" spans="1:13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</row>
    <row r="973" spans="1:13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</row>
    <row r="974" spans="1:13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</row>
    <row r="975" spans="1:13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</row>
    <row r="976" spans="1:13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</row>
    <row r="977" spans="1:13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</row>
    <row r="978" spans="1:13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</row>
    <row r="979" spans="1:13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</row>
    <row r="980" spans="1:13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</row>
    <row r="981" spans="1:13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</row>
    <row r="982" spans="1:13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</row>
    <row r="983" spans="1:13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</row>
    <row r="984" spans="1:13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</row>
    <row r="985" spans="1:13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</row>
    <row r="986" spans="1:13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</row>
    <row r="987" spans="1:13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</row>
    <row r="988" spans="1:13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</row>
    <row r="989" spans="1:13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</row>
    <row r="990" spans="1:13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</row>
    <row r="991" spans="1:13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</row>
    <row r="992" spans="1:13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</row>
    <row r="993" spans="1:13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</row>
    <row r="994" spans="1:13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</row>
    <row r="995" spans="1:13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</row>
    <row r="996" spans="1:13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</row>
    <row r="997" spans="1:13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</row>
    <row r="998" spans="1:13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</row>
    <row r="999" spans="1:13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</row>
    <row r="1000" spans="1:13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</row>
    <row r="1001" spans="1:13" ht="15.75" customHeight="1" x14ac:dyDescent="0.2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</row>
    <row r="1002" spans="1:13" ht="15.75" customHeight="1" x14ac:dyDescent="0.2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</row>
    <row r="1003" spans="1:13" ht="15.75" customHeight="1" x14ac:dyDescent="0.2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</row>
    <row r="1004" spans="1:13" ht="15.75" customHeight="1" x14ac:dyDescent="0.2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</row>
  </sheetData>
  <mergeCells count="66">
    <mergeCell ref="A79:L79"/>
    <mergeCell ref="A80:J80"/>
    <mergeCell ref="A81:L81"/>
    <mergeCell ref="L50:M50"/>
    <mergeCell ref="L51:M51"/>
    <mergeCell ref="L52:M52"/>
    <mergeCell ref="L53:M53"/>
    <mergeCell ref="L54:M54"/>
    <mergeCell ref="L55:M55"/>
    <mergeCell ref="L56:M56"/>
    <mergeCell ref="L66:M66"/>
    <mergeCell ref="L67:M67"/>
    <mergeCell ref="L68:M68"/>
    <mergeCell ref="L69:M69"/>
    <mergeCell ref="A70:J70"/>
    <mergeCell ref="A67:C67"/>
    <mergeCell ref="A68:C68"/>
    <mergeCell ref="A69:C69"/>
    <mergeCell ref="A56:C56"/>
    <mergeCell ref="A57:C57"/>
    <mergeCell ref="A58:C58"/>
    <mergeCell ref="A59:C59"/>
    <mergeCell ref="A60:C60"/>
    <mergeCell ref="A61:C61"/>
    <mergeCell ref="A62:C62"/>
    <mergeCell ref="A55:C55"/>
    <mergeCell ref="A63:C63"/>
    <mergeCell ref="A64:C64"/>
    <mergeCell ref="A65:C65"/>
    <mergeCell ref="A66:C66"/>
    <mergeCell ref="A50:C50"/>
    <mergeCell ref="A51:C51"/>
    <mergeCell ref="A52:C52"/>
    <mergeCell ref="A53:C53"/>
    <mergeCell ref="A54:C54"/>
    <mergeCell ref="A40:J40"/>
    <mergeCell ref="A43:L43"/>
    <mergeCell ref="A44:L44"/>
    <mergeCell ref="A45:L45"/>
    <mergeCell ref="D47:H47"/>
    <mergeCell ref="I47:J47"/>
    <mergeCell ref="K47:K48"/>
    <mergeCell ref="L47:M48"/>
    <mergeCell ref="A47:C48"/>
    <mergeCell ref="B23:G23"/>
    <mergeCell ref="H23:J23"/>
    <mergeCell ref="B24:D24"/>
    <mergeCell ref="E24:G24"/>
    <mergeCell ref="H24:J24"/>
    <mergeCell ref="A1:M1"/>
    <mergeCell ref="A2:M2"/>
    <mergeCell ref="A3:M3"/>
    <mergeCell ref="B5:M5"/>
    <mergeCell ref="B6:D6"/>
    <mergeCell ref="H6:J6"/>
    <mergeCell ref="K6:M6"/>
    <mergeCell ref="E6:G6"/>
    <mergeCell ref="L64:M64"/>
    <mergeCell ref="L65:M65"/>
    <mergeCell ref="L57:M57"/>
    <mergeCell ref="L58:M58"/>
    <mergeCell ref="L59:M59"/>
    <mergeCell ref="L60:M60"/>
    <mergeCell ref="L61:M61"/>
    <mergeCell ref="L62:M62"/>
    <mergeCell ref="L63:M63"/>
  </mergeCells>
  <printOptions horizontalCentered="1"/>
  <pageMargins left="0.70866141732283472" right="0.70866141732283472" top="0.74803149606299213" bottom="0.31496062992125984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004"/>
  <sheetViews>
    <sheetView showGridLines="0" topLeftCell="A3" workbookViewId="0">
      <selection activeCell="J10" sqref="J10"/>
    </sheetView>
  </sheetViews>
  <sheetFormatPr defaultColWidth="12.5703125" defaultRowHeight="15" customHeight="1" x14ac:dyDescent="0.2"/>
  <cols>
    <col min="1" max="1" width="33.140625" customWidth="1"/>
    <col min="2" max="2" width="12.140625" customWidth="1"/>
    <col min="3" max="3" width="11.28515625" customWidth="1"/>
    <col min="4" max="8" width="12.140625" customWidth="1"/>
    <col min="9" max="9" width="10.7109375" customWidth="1"/>
    <col min="10" max="10" width="15.42578125" customWidth="1"/>
    <col min="11" max="11" width="8.7109375" customWidth="1"/>
    <col min="12" max="12" width="15.85546875" customWidth="1"/>
  </cols>
  <sheetData>
    <row r="1" spans="1:12" ht="15.75" customHeight="1" x14ac:dyDescent="0.2">
      <c r="A1" s="402" t="s">
        <v>185</v>
      </c>
      <c r="B1" s="357"/>
      <c r="C1" s="357"/>
      <c r="D1" s="357"/>
      <c r="E1" s="357"/>
      <c r="F1" s="357"/>
      <c r="G1" s="357"/>
      <c r="H1" s="357"/>
      <c r="I1" s="357"/>
      <c r="J1" s="357"/>
      <c r="K1" s="150"/>
      <c r="L1" s="154"/>
    </row>
    <row r="2" spans="1:12" ht="15.75" customHeight="1" x14ac:dyDescent="0.2">
      <c r="A2" s="402" t="s">
        <v>42</v>
      </c>
      <c r="B2" s="357"/>
      <c r="C2" s="357"/>
      <c r="D2" s="357"/>
      <c r="E2" s="357"/>
      <c r="F2" s="357"/>
      <c r="G2" s="357"/>
      <c r="H2" s="357"/>
      <c r="I2" s="357"/>
      <c r="J2" s="357"/>
      <c r="K2" s="150"/>
      <c r="L2" s="154"/>
    </row>
    <row r="3" spans="1:12" ht="15.75" customHeight="1" x14ac:dyDescent="0.2">
      <c r="A3" s="402" t="s">
        <v>3</v>
      </c>
      <c r="B3" s="357"/>
      <c r="C3" s="357"/>
      <c r="D3" s="357"/>
      <c r="E3" s="357"/>
      <c r="F3" s="357"/>
      <c r="G3" s="357"/>
      <c r="H3" s="357"/>
      <c r="I3" s="357"/>
      <c r="J3" s="357"/>
      <c r="K3" s="154"/>
      <c r="L3" s="154"/>
    </row>
    <row r="4" spans="1:12" ht="1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58"/>
      <c r="L4" s="58"/>
    </row>
    <row r="5" spans="1:12" ht="22.5" customHeight="1" x14ac:dyDescent="0.2">
      <c r="A5" s="390" t="s">
        <v>106</v>
      </c>
      <c r="B5" s="379">
        <v>2022</v>
      </c>
      <c r="C5" s="389"/>
      <c r="D5" s="389"/>
      <c r="E5" s="389"/>
      <c r="F5" s="380"/>
      <c r="G5" s="385">
        <v>2023</v>
      </c>
      <c r="H5" s="386"/>
      <c r="I5" s="391" t="s">
        <v>82</v>
      </c>
      <c r="J5" s="383" t="s">
        <v>45</v>
      </c>
      <c r="K5" s="58"/>
      <c r="L5" s="58"/>
    </row>
    <row r="6" spans="1:12" ht="22.5" customHeight="1" x14ac:dyDescent="0.2">
      <c r="A6" s="378"/>
      <c r="B6" s="101" t="s">
        <v>18</v>
      </c>
      <c r="C6" s="101" t="s">
        <v>19</v>
      </c>
      <c r="D6" s="59" t="s">
        <v>186</v>
      </c>
      <c r="E6" s="59" t="s">
        <v>187</v>
      </c>
      <c r="F6" s="101" t="s">
        <v>17</v>
      </c>
      <c r="G6" s="101" t="s">
        <v>188</v>
      </c>
      <c r="H6" s="101" t="s">
        <v>19</v>
      </c>
      <c r="I6" s="382"/>
      <c r="J6" s="384"/>
      <c r="K6" s="68"/>
      <c r="L6" s="68"/>
    </row>
    <row r="7" spans="1:12" ht="15" customHeight="1" x14ac:dyDescent="0.2">
      <c r="A7" s="196"/>
      <c r="B7" s="82"/>
      <c r="C7" s="82"/>
      <c r="D7" s="82"/>
      <c r="E7" s="82"/>
      <c r="F7" s="82"/>
      <c r="G7" s="197"/>
      <c r="H7" s="197"/>
      <c r="I7" s="197"/>
      <c r="J7" s="197"/>
      <c r="K7" s="68"/>
      <c r="L7" s="68"/>
    </row>
    <row r="8" spans="1:12" ht="15" customHeight="1" x14ac:dyDescent="0.2">
      <c r="A8" s="155" t="s">
        <v>110</v>
      </c>
      <c r="B8" s="198">
        <v>1639.42</v>
      </c>
      <c r="C8" s="198">
        <v>5675.0714521499995</v>
      </c>
      <c r="D8" s="198">
        <v>2287.7543067199999</v>
      </c>
      <c r="E8" s="198">
        <v>6763.0960739300026</v>
      </c>
      <c r="F8" s="199">
        <v>16365.341832800003</v>
      </c>
      <c r="G8" s="64">
        <v>5921.6569362300006</v>
      </c>
      <c r="H8" s="198">
        <v>25776.089637350007</v>
      </c>
      <c r="I8" s="200">
        <v>8.1254293042148547</v>
      </c>
      <c r="J8" s="66">
        <v>354.19850401327972</v>
      </c>
      <c r="K8" s="68"/>
      <c r="L8" s="68"/>
    </row>
    <row r="9" spans="1:12" ht="15" customHeight="1" x14ac:dyDescent="0.2">
      <c r="A9" s="201" t="s">
        <v>111</v>
      </c>
      <c r="B9" s="198">
        <v>0</v>
      </c>
      <c r="C9" s="198">
        <v>2205.746267</v>
      </c>
      <c r="D9" s="198">
        <v>0</v>
      </c>
      <c r="E9" s="198"/>
      <c r="F9" s="199">
        <v>2205.746267</v>
      </c>
      <c r="G9" s="198">
        <v>2639.9961549999998</v>
      </c>
      <c r="H9" s="198">
        <v>2239.4885759999997</v>
      </c>
      <c r="I9" s="200">
        <v>0.70595681338403249</v>
      </c>
      <c r="J9" s="66">
        <v>1.5297457148546911</v>
      </c>
      <c r="K9" s="68"/>
      <c r="L9" s="68"/>
    </row>
    <row r="10" spans="1:12" ht="15" customHeight="1" x14ac:dyDescent="0.2">
      <c r="A10" s="155" t="s">
        <v>112</v>
      </c>
      <c r="B10" s="198">
        <v>5099.04</v>
      </c>
      <c r="C10" s="198">
        <v>6658.1551359999994</v>
      </c>
      <c r="D10" s="198">
        <v>478.96373277999999</v>
      </c>
      <c r="E10" s="198">
        <v>89739.391403999995</v>
      </c>
      <c r="F10" s="199">
        <v>101975.55027277999</v>
      </c>
      <c r="G10" s="64">
        <v>38719.184008160002</v>
      </c>
      <c r="H10" s="198">
        <v>16741.683810999999</v>
      </c>
      <c r="I10" s="200">
        <v>5.2775021406925919</v>
      </c>
      <c r="J10" s="66">
        <v>151.44628608124998</v>
      </c>
      <c r="K10" s="68"/>
      <c r="L10" s="68"/>
    </row>
    <row r="11" spans="1:12" ht="15" customHeight="1" x14ac:dyDescent="0.2">
      <c r="A11" s="155" t="s">
        <v>113</v>
      </c>
      <c r="B11" s="198">
        <v>4328.9599999999991</v>
      </c>
      <c r="C11" s="198">
        <v>838.88664700000004</v>
      </c>
      <c r="D11" s="198">
        <v>68</v>
      </c>
      <c r="E11" s="198">
        <v>1928.2237999999998</v>
      </c>
      <c r="F11" s="199">
        <v>7164.0704469999991</v>
      </c>
      <c r="G11" s="64">
        <v>107</v>
      </c>
      <c r="H11" s="198">
        <v>21254.711717999999</v>
      </c>
      <c r="I11" s="200">
        <v>6.7001496299820982</v>
      </c>
      <c r="J11" s="202" t="s">
        <v>55</v>
      </c>
      <c r="K11" s="68"/>
      <c r="L11" s="68"/>
    </row>
    <row r="12" spans="1:12" ht="15" customHeight="1" x14ac:dyDescent="0.2">
      <c r="A12" s="155" t="s">
        <v>114</v>
      </c>
      <c r="B12" s="198">
        <v>59593.53395882</v>
      </c>
      <c r="C12" s="198">
        <v>52223.547421817995</v>
      </c>
      <c r="D12" s="198">
        <v>16495.301695487724</v>
      </c>
      <c r="E12" s="198">
        <v>41250.457083489993</v>
      </c>
      <c r="F12" s="199">
        <v>169562.84015961573</v>
      </c>
      <c r="G12" s="64">
        <v>9451.3082027000073</v>
      </c>
      <c r="H12" s="198">
        <v>41093.566412259999</v>
      </c>
      <c r="I12" s="200">
        <v>12.953976861449362</v>
      </c>
      <c r="J12" s="68">
        <v>-21.312188771205733</v>
      </c>
      <c r="K12" s="68"/>
      <c r="L12" s="68"/>
    </row>
    <row r="13" spans="1:12" ht="15" customHeight="1" x14ac:dyDescent="0.2">
      <c r="A13" s="155" t="s">
        <v>115</v>
      </c>
      <c r="B13" s="198">
        <v>62841.025000000001</v>
      </c>
      <c r="C13" s="198">
        <v>11371.153576999995</v>
      </c>
      <c r="D13" s="198">
        <v>13637.793720989997</v>
      </c>
      <c r="E13" s="198">
        <v>97798.987381250001</v>
      </c>
      <c r="F13" s="199">
        <v>185648.95967924001</v>
      </c>
      <c r="G13" s="64">
        <v>117743.91300476999</v>
      </c>
      <c r="H13" s="198">
        <v>66107.923899429996</v>
      </c>
      <c r="I13" s="200">
        <v>20.83928437752197</v>
      </c>
      <c r="J13" s="66">
        <v>481.36514867888167</v>
      </c>
      <c r="K13" s="68"/>
      <c r="L13" s="68"/>
    </row>
    <row r="14" spans="1:12" ht="15" customHeight="1" x14ac:dyDescent="0.2">
      <c r="A14" s="155" t="s">
        <v>116</v>
      </c>
      <c r="B14" s="198">
        <v>14.95</v>
      </c>
      <c r="C14" s="198">
        <v>0</v>
      </c>
      <c r="D14" s="198">
        <v>0</v>
      </c>
      <c r="E14" s="198">
        <v>1183.1041299100002</v>
      </c>
      <c r="F14" s="199">
        <v>1198.0541299100003</v>
      </c>
      <c r="G14" s="198">
        <v>0</v>
      </c>
      <c r="H14" s="198">
        <v>201.187804</v>
      </c>
      <c r="I14" s="200">
        <v>6.3420685653710313E-2</v>
      </c>
      <c r="J14" s="66" t="s">
        <v>0</v>
      </c>
      <c r="K14" s="68"/>
      <c r="L14" s="68"/>
    </row>
    <row r="15" spans="1:12" ht="15" customHeight="1" x14ac:dyDescent="0.2">
      <c r="A15" s="155" t="s">
        <v>117</v>
      </c>
      <c r="B15" s="198">
        <v>410.86</v>
      </c>
      <c r="C15" s="198">
        <v>2061.3108299999999</v>
      </c>
      <c r="D15" s="198">
        <v>56294.818382999998</v>
      </c>
      <c r="E15" s="198">
        <v>3670.31574</v>
      </c>
      <c r="F15" s="199">
        <v>62437.304952999999</v>
      </c>
      <c r="G15" s="64">
        <v>0</v>
      </c>
      <c r="H15" s="198">
        <v>0</v>
      </c>
      <c r="I15" s="200">
        <v>0</v>
      </c>
      <c r="J15" s="68">
        <v>-100</v>
      </c>
      <c r="K15" s="68"/>
      <c r="L15" s="68"/>
    </row>
    <row r="16" spans="1:12" ht="15" customHeight="1" x14ac:dyDescent="0.2">
      <c r="A16" s="155" t="s">
        <v>118</v>
      </c>
      <c r="B16" s="198">
        <v>0</v>
      </c>
      <c r="C16" s="198">
        <v>2933.5426298900002</v>
      </c>
      <c r="D16" s="198">
        <v>512.50696600000003</v>
      </c>
      <c r="E16" s="198">
        <v>4947.6994800000002</v>
      </c>
      <c r="F16" s="199">
        <v>8393.7490758900003</v>
      </c>
      <c r="G16" s="64">
        <v>293326.16991209995</v>
      </c>
      <c r="H16" s="198">
        <v>13422.957301799999</v>
      </c>
      <c r="I16" s="200">
        <v>4.2313357900195241</v>
      </c>
      <c r="J16" s="66">
        <v>357.5681691151467</v>
      </c>
      <c r="K16" s="68"/>
      <c r="L16" s="68"/>
    </row>
    <row r="17" spans="1:12" ht="15" customHeight="1" x14ac:dyDescent="0.2">
      <c r="A17" s="155" t="s">
        <v>119</v>
      </c>
      <c r="B17" s="198">
        <v>1008.586</v>
      </c>
      <c r="C17" s="198">
        <v>5270.1529999999993</v>
      </c>
      <c r="D17" s="198">
        <v>3335.195631</v>
      </c>
      <c r="E17" s="198">
        <v>921.87688800000001</v>
      </c>
      <c r="F17" s="199">
        <v>10535.811519000001</v>
      </c>
      <c r="G17" s="64">
        <v>2443.9112690000002</v>
      </c>
      <c r="H17" s="198">
        <v>28832.574346999998</v>
      </c>
      <c r="I17" s="200">
        <v>9.088928841075866</v>
      </c>
      <c r="J17" s="66">
        <v>447.09178930858366</v>
      </c>
      <c r="K17" s="68"/>
      <c r="L17" s="68"/>
    </row>
    <row r="18" spans="1:12" ht="15" customHeight="1" x14ac:dyDescent="0.2">
      <c r="A18" s="155" t="s">
        <v>120</v>
      </c>
      <c r="B18" s="198">
        <v>140.14599999999999</v>
      </c>
      <c r="C18" s="198">
        <v>364.3</v>
      </c>
      <c r="D18" s="198">
        <v>53279.192999999999</v>
      </c>
      <c r="E18" s="198"/>
      <c r="F18" s="199">
        <v>53783.639000000003</v>
      </c>
      <c r="G18" s="198">
        <v>3597.17694665</v>
      </c>
      <c r="H18" s="198">
        <v>994.92899999999997</v>
      </c>
      <c r="I18" s="200">
        <v>0.31363272575290069</v>
      </c>
      <c r="J18" s="66">
        <v>173.10705462530879</v>
      </c>
      <c r="K18" s="68"/>
      <c r="L18" s="68"/>
    </row>
    <row r="19" spans="1:12" ht="15" customHeight="1" x14ac:dyDescent="0.2">
      <c r="A19" s="155" t="s">
        <v>121</v>
      </c>
      <c r="B19" s="198">
        <v>0</v>
      </c>
      <c r="C19" s="198">
        <v>0</v>
      </c>
      <c r="D19" s="198">
        <v>202.99</v>
      </c>
      <c r="E19" s="198">
        <v>6131.7737787900005</v>
      </c>
      <c r="F19" s="199">
        <v>6334.7637787900003</v>
      </c>
      <c r="G19" s="198">
        <v>651.28319635000003</v>
      </c>
      <c r="H19" s="198">
        <v>76.599999999999994</v>
      </c>
      <c r="I19" s="200">
        <v>2.4146714783338501E-2</v>
      </c>
      <c r="J19" s="66" t="s">
        <v>0</v>
      </c>
      <c r="K19" s="68"/>
      <c r="L19" s="68"/>
    </row>
    <row r="20" spans="1:12" ht="15" customHeight="1" x14ac:dyDescent="0.2">
      <c r="A20" s="155" t="s">
        <v>122</v>
      </c>
      <c r="B20" s="198">
        <v>623.74</v>
      </c>
      <c r="C20" s="198">
        <v>3097.9834929999997</v>
      </c>
      <c r="D20" s="198">
        <v>4402.3588820000004</v>
      </c>
      <c r="E20" s="198">
        <v>200</v>
      </c>
      <c r="F20" s="199">
        <v>8324.082375</v>
      </c>
      <c r="G20" s="64">
        <v>1197.48752317</v>
      </c>
      <c r="H20" s="198">
        <v>2514.3532579999996</v>
      </c>
      <c r="I20" s="200">
        <v>0.79260275437968564</v>
      </c>
      <c r="J20" s="68">
        <v>-18.839036305994938</v>
      </c>
      <c r="K20" s="68"/>
      <c r="L20" s="68"/>
    </row>
    <row r="21" spans="1:12" ht="15" customHeight="1" x14ac:dyDescent="0.2">
      <c r="A21" s="155" t="s">
        <v>123</v>
      </c>
      <c r="B21" s="198">
        <v>201.11800000000002</v>
      </c>
      <c r="C21" s="198">
        <v>4103.2078041900004</v>
      </c>
      <c r="D21" s="198">
        <v>1901.6922259999999</v>
      </c>
      <c r="E21" s="198">
        <v>1637.8375313200002</v>
      </c>
      <c r="F21" s="199">
        <v>7843.8555615100013</v>
      </c>
      <c r="G21" s="64">
        <v>3697.2479757199999</v>
      </c>
      <c r="H21" s="198">
        <v>1638.8418879999999</v>
      </c>
      <c r="I21" s="200">
        <v>0.51661419901467331</v>
      </c>
      <c r="J21" s="68">
        <v>-60.059495735836421</v>
      </c>
      <c r="K21" s="68"/>
      <c r="L21" s="68"/>
    </row>
    <row r="22" spans="1:12" ht="15" customHeight="1" x14ac:dyDescent="0.2">
      <c r="A22" s="155" t="s">
        <v>124</v>
      </c>
      <c r="B22" s="198">
        <v>53940.113380000003</v>
      </c>
      <c r="C22" s="198">
        <v>118.45</v>
      </c>
      <c r="D22" s="198">
        <v>1362.8788773599999</v>
      </c>
      <c r="E22" s="198">
        <v>64.849999999999994</v>
      </c>
      <c r="F22" s="199">
        <v>55486.292257360001</v>
      </c>
      <c r="G22" s="64">
        <v>313.33999999999997</v>
      </c>
      <c r="H22" s="198">
        <v>19806.653751999998</v>
      </c>
      <c r="I22" s="200">
        <v>6.2436764877530724</v>
      </c>
      <c r="J22" s="202" t="s">
        <v>55</v>
      </c>
      <c r="K22" s="68"/>
      <c r="L22" s="68"/>
    </row>
    <row r="23" spans="1:12" ht="15" customHeight="1" x14ac:dyDescent="0.2">
      <c r="A23" s="155" t="s">
        <v>125</v>
      </c>
      <c r="B23" s="198">
        <v>450</v>
      </c>
      <c r="C23" s="198">
        <v>525.375</v>
      </c>
      <c r="D23" s="198"/>
      <c r="E23" s="198"/>
      <c r="F23" s="199">
        <v>975.375</v>
      </c>
      <c r="G23" s="198">
        <v>0</v>
      </c>
      <c r="H23" s="198">
        <v>0</v>
      </c>
      <c r="I23" s="200">
        <v>0</v>
      </c>
      <c r="J23" s="68">
        <v>-100</v>
      </c>
      <c r="K23" s="68"/>
      <c r="L23" s="68"/>
    </row>
    <row r="24" spans="1:12" ht="29.25" customHeight="1" x14ac:dyDescent="0.2">
      <c r="A24" s="187" t="s">
        <v>126</v>
      </c>
      <c r="B24" s="198">
        <v>474.113699</v>
      </c>
      <c r="C24" s="198">
        <v>734.13378205000004</v>
      </c>
      <c r="D24" s="198">
        <v>0</v>
      </c>
      <c r="E24" s="198">
        <v>75.554880999999995</v>
      </c>
      <c r="F24" s="199">
        <v>1283.8023620500001</v>
      </c>
      <c r="G24" s="198">
        <v>604.7906559999999</v>
      </c>
      <c r="H24" s="198">
        <v>2131.6519788800001</v>
      </c>
      <c r="I24" s="200">
        <v>0.67196334662342661</v>
      </c>
      <c r="J24" s="66">
        <v>190.36287812931874</v>
      </c>
      <c r="K24" s="68"/>
      <c r="L24" s="68"/>
    </row>
    <row r="25" spans="1:12" ht="15" customHeight="1" x14ac:dyDescent="0.2">
      <c r="A25" s="155" t="s">
        <v>127</v>
      </c>
      <c r="B25" s="198">
        <v>0</v>
      </c>
      <c r="C25" s="198">
        <v>1454.9268500000001</v>
      </c>
      <c r="D25" s="198">
        <v>5123.776468</v>
      </c>
      <c r="E25" s="198">
        <v>228215.56715701002</v>
      </c>
      <c r="F25" s="199">
        <v>234794.27047501004</v>
      </c>
      <c r="G25" s="198">
        <v>0</v>
      </c>
      <c r="H25" s="198">
        <v>74394.205283000018</v>
      </c>
      <c r="I25" s="200">
        <v>23.451379327698902</v>
      </c>
      <c r="J25" s="202" t="s">
        <v>55</v>
      </c>
      <c r="K25" s="68"/>
      <c r="L25" s="68"/>
    </row>
    <row r="26" spans="1:12" ht="15" customHeight="1" x14ac:dyDescent="0.2">
      <c r="A26" s="116" t="s">
        <v>17</v>
      </c>
      <c r="B26" s="75">
        <v>190765.60603781999</v>
      </c>
      <c r="C26" s="75">
        <v>99635.943890098002</v>
      </c>
      <c r="D26" s="75">
        <v>159383.22388933771</v>
      </c>
      <c r="E26" s="75">
        <v>484528.73532870004</v>
      </c>
      <c r="F26" s="75">
        <v>934313.50914595579</v>
      </c>
      <c r="G26" s="75">
        <v>480414.46578584996</v>
      </c>
      <c r="H26" s="75">
        <v>317227.41866671998</v>
      </c>
      <c r="I26" s="77">
        <v>100</v>
      </c>
      <c r="J26" s="203">
        <v>218.38652426139822</v>
      </c>
      <c r="K26" s="68"/>
      <c r="L26" s="68"/>
    </row>
    <row r="27" spans="1:12" ht="15" customHeight="1" x14ac:dyDescent="0.2">
      <c r="A27" s="362" t="s">
        <v>22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68"/>
      <c r="L27" s="68"/>
    </row>
    <row r="28" spans="1:12" ht="15" customHeight="1" x14ac:dyDescent="0.2">
      <c r="A28" s="91" t="s">
        <v>73</v>
      </c>
      <c r="B28" s="175"/>
      <c r="C28" s="175"/>
      <c r="D28" s="175"/>
      <c r="E28" s="175"/>
      <c r="F28" s="175"/>
      <c r="G28" s="175"/>
      <c r="H28" s="99"/>
      <c r="I28" s="99"/>
      <c r="J28" s="177"/>
      <c r="K28" s="68"/>
      <c r="L28" s="68"/>
    </row>
    <row r="29" spans="1:12" ht="15" customHeight="1" x14ac:dyDescent="0.2">
      <c r="A29" s="78" t="s">
        <v>189</v>
      </c>
      <c r="B29" s="99"/>
      <c r="C29" s="99"/>
      <c r="D29" s="99"/>
      <c r="E29" s="99"/>
      <c r="F29" s="99"/>
      <c r="G29" s="99"/>
      <c r="H29" s="99"/>
      <c r="I29" s="99"/>
      <c r="J29" s="99"/>
      <c r="K29" s="68"/>
      <c r="L29" s="68"/>
    </row>
    <row r="30" spans="1:12" ht="15" customHeight="1" x14ac:dyDescent="0.2">
      <c r="A30" s="402" t="s">
        <v>190</v>
      </c>
      <c r="B30" s="357"/>
      <c r="C30" s="357"/>
      <c r="D30" s="357"/>
      <c r="E30" s="357"/>
      <c r="F30" s="357"/>
      <c r="G30" s="357"/>
      <c r="H30" s="357"/>
      <c r="I30" s="357"/>
      <c r="J30" s="357"/>
      <c r="K30" s="68"/>
      <c r="L30" s="68"/>
    </row>
    <row r="31" spans="1:12" ht="15" customHeight="1" x14ac:dyDescent="0.2">
      <c r="A31" s="402" t="s">
        <v>147</v>
      </c>
      <c r="B31" s="357"/>
      <c r="C31" s="357"/>
      <c r="D31" s="357"/>
      <c r="E31" s="357"/>
      <c r="F31" s="357"/>
      <c r="G31" s="357"/>
      <c r="H31" s="357"/>
      <c r="I31" s="357"/>
      <c r="J31" s="357"/>
      <c r="K31" s="99"/>
      <c r="L31" s="99"/>
    </row>
    <row r="32" spans="1:12" ht="15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ht="15" customHeight="1" x14ac:dyDescent="0.2">
      <c r="A33" s="390" t="s">
        <v>43</v>
      </c>
      <c r="B33" s="398">
        <v>2022</v>
      </c>
      <c r="C33" s="388"/>
      <c r="D33" s="388"/>
      <c r="E33" s="388"/>
      <c r="F33" s="386"/>
      <c r="G33" s="398">
        <v>2023</v>
      </c>
      <c r="H33" s="386"/>
      <c r="I33" s="391" t="s">
        <v>82</v>
      </c>
      <c r="J33" s="383" t="s">
        <v>45</v>
      </c>
      <c r="K33" s="99"/>
      <c r="L33" s="99"/>
    </row>
    <row r="34" spans="1:12" ht="31.5" customHeight="1" x14ac:dyDescent="0.2">
      <c r="A34" s="378"/>
      <c r="B34" s="101" t="s">
        <v>18</v>
      </c>
      <c r="C34" s="101" t="s">
        <v>19</v>
      </c>
      <c r="D34" s="59" t="s">
        <v>191</v>
      </c>
      <c r="E34" s="59" t="s">
        <v>192</v>
      </c>
      <c r="F34" s="59" t="s">
        <v>17</v>
      </c>
      <c r="G34" s="59" t="s">
        <v>193</v>
      </c>
      <c r="H34" s="59" t="s">
        <v>19</v>
      </c>
      <c r="I34" s="382"/>
      <c r="J34" s="384"/>
      <c r="K34" s="99"/>
      <c r="L34" s="99"/>
    </row>
    <row r="35" spans="1:12" ht="15" customHeight="1" x14ac:dyDescent="0.2">
      <c r="A35" s="204"/>
      <c r="B35" s="58"/>
      <c r="C35" s="58"/>
      <c r="D35" s="58"/>
      <c r="E35" s="58"/>
      <c r="F35" s="205"/>
      <c r="G35" s="58"/>
      <c r="H35" s="58"/>
      <c r="I35" s="62"/>
      <c r="J35" s="63"/>
      <c r="K35" s="99"/>
      <c r="L35" s="99"/>
    </row>
    <row r="36" spans="1:12" ht="15" customHeight="1" x14ac:dyDescent="0.2">
      <c r="A36" s="155" t="s">
        <v>6</v>
      </c>
      <c r="B36" s="206">
        <v>0</v>
      </c>
      <c r="C36" s="206">
        <v>36</v>
      </c>
      <c r="D36" s="206">
        <v>222</v>
      </c>
      <c r="E36" s="206">
        <v>332</v>
      </c>
      <c r="F36" s="207">
        <v>590</v>
      </c>
      <c r="G36" s="206">
        <v>0</v>
      </c>
      <c r="H36" s="206">
        <v>1822</v>
      </c>
      <c r="I36" s="192">
        <v>5.8363764494842725</v>
      </c>
      <c r="J36" s="202" t="s">
        <v>55</v>
      </c>
      <c r="K36" s="99"/>
      <c r="L36" s="99"/>
    </row>
    <row r="37" spans="1:12" ht="15" customHeight="1" x14ac:dyDescent="0.2">
      <c r="A37" s="155" t="s">
        <v>7</v>
      </c>
      <c r="B37" s="206">
        <v>9509</v>
      </c>
      <c r="C37" s="206">
        <v>5792</v>
      </c>
      <c r="D37" s="206">
        <v>10658</v>
      </c>
      <c r="E37" s="206">
        <v>28514</v>
      </c>
      <c r="F37" s="207">
        <v>54473</v>
      </c>
      <c r="G37" s="206">
        <v>16716</v>
      </c>
      <c r="H37" s="206">
        <v>13249</v>
      </c>
      <c r="I37" s="192">
        <v>42.440258825036835</v>
      </c>
      <c r="J37" s="66">
        <v>128.74654696132595</v>
      </c>
      <c r="K37" s="99"/>
      <c r="L37" s="99"/>
    </row>
    <row r="38" spans="1:12" ht="15" customHeight="1" x14ac:dyDescent="0.2">
      <c r="A38" s="155" t="s">
        <v>8</v>
      </c>
      <c r="B38" s="206">
        <v>368</v>
      </c>
      <c r="C38" s="206">
        <v>636</v>
      </c>
      <c r="D38" s="206">
        <v>0</v>
      </c>
      <c r="E38" s="206">
        <v>48</v>
      </c>
      <c r="F38" s="207">
        <v>1052</v>
      </c>
      <c r="G38" s="206">
        <v>336</v>
      </c>
      <c r="H38" s="206">
        <v>1522</v>
      </c>
      <c r="I38" s="192">
        <v>4.8753924018194628</v>
      </c>
      <c r="J38" s="66">
        <v>139.30817610062891</v>
      </c>
      <c r="K38" s="99"/>
      <c r="L38" s="99"/>
    </row>
    <row r="39" spans="1:12" ht="15" customHeight="1" x14ac:dyDescent="0.2">
      <c r="A39" s="155" t="s">
        <v>9</v>
      </c>
      <c r="B39" s="206">
        <v>1164</v>
      </c>
      <c r="C39" s="206">
        <v>918</v>
      </c>
      <c r="D39" s="206">
        <v>2378</v>
      </c>
      <c r="E39" s="206">
        <v>1173</v>
      </c>
      <c r="F39" s="207">
        <v>5633</v>
      </c>
      <c r="G39" s="206">
        <v>1292</v>
      </c>
      <c r="H39" s="206">
        <v>3781</v>
      </c>
      <c r="I39" s="192">
        <v>12.111602280735474</v>
      </c>
      <c r="J39" s="66">
        <v>311.87363834422655</v>
      </c>
      <c r="K39" s="99"/>
      <c r="L39" s="99"/>
    </row>
    <row r="40" spans="1:12" ht="15" customHeight="1" x14ac:dyDescent="0.2">
      <c r="A40" s="155" t="s">
        <v>10</v>
      </c>
      <c r="B40" s="206">
        <v>0</v>
      </c>
      <c r="C40" s="206">
        <v>93</v>
      </c>
      <c r="D40" s="206">
        <v>10</v>
      </c>
      <c r="E40" s="206">
        <v>0</v>
      </c>
      <c r="F40" s="207">
        <v>103</v>
      </c>
      <c r="G40" s="206">
        <v>5</v>
      </c>
      <c r="H40" s="206">
        <v>0</v>
      </c>
      <c r="I40" s="192">
        <v>0</v>
      </c>
      <c r="J40" s="68">
        <v>-100</v>
      </c>
      <c r="K40" s="99"/>
      <c r="L40" s="99"/>
    </row>
    <row r="41" spans="1:12" ht="15" customHeight="1" x14ac:dyDescent="0.2">
      <c r="A41" s="155" t="s">
        <v>11</v>
      </c>
      <c r="B41" s="206">
        <v>0</v>
      </c>
      <c r="C41" s="206">
        <v>0</v>
      </c>
      <c r="D41" s="206">
        <v>0</v>
      </c>
      <c r="E41" s="206">
        <v>300</v>
      </c>
      <c r="F41" s="207">
        <v>300</v>
      </c>
      <c r="G41" s="206">
        <v>0</v>
      </c>
      <c r="H41" s="206">
        <v>95</v>
      </c>
      <c r="I41" s="192">
        <v>0.30431161509385607</v>
      </c>
      <c r="J41" s="66" t="s">
        <v>0</v>
      </c>
      <c r="K41" s="99"/>
      <c r="L41" s="99"/>
    </row>
    <row r="42" spans="1:12" ht="15" customHeight="1" x14ac:dyDescent="0.2">
      <c r="A42" s="155" t="s">
        <v>12</v>
      </c>
      <c r="B42" s="206">
        <v>3168</v>
      </c>
      <c r="C42" s="206">
        <v>11186</v>
      </c>
      <c r="D42" s="206">
        <v>13904</v>
      </c>
      <c r="E42" s="206">
        <v>5693</v>
      </c>
      <c r="F42" s="207">
        <v>33951</v>
      </c>
      <c r="G42" s="206">
        <v>5236</v>
      </c>
      <c r="H42" s="206">
        <v>10188</v>
      </c>
      <c r="I42" s="192">
        <v>32.63501825869691</v>
      </c>
      <c r="J42" s="68">
        <v>-8.921866618988016</v>
      </c>
      <c r="K42" s="99"/>
      <c r="L42" s="99"/>
    </row>
    <row r="43" spans="1:12" ht="15" customHeight="1" x14ac:dyDescent="0.2">
      <c r="A43" s="155" t="s">
        <v>13</v>
      </c>
      <c r="B43" s="206">
        <v>10</v>
      </c>
      <c r="C43" s="206">
        <v>0</v>
      </c>
      <c r="D43" s="206">
        <v>0</v>
      </c>
      <c r="E43" s="206">
        <v>0</v>
      </c>
      <c r="F43" s="207">
        <v>10</v>
      </c>
      <c r="G43" s="206">
        <v>0</v>
      </c>
      <c r="H43" s="206">
        <v>0</v>
      </c>
      <c r="I43" s="192">
        <v>0</v>
      </c>
      <c r="J43" s="66" t="s">
        <v>0</v>
      </c>
      <c r="K43" s="99"/>
      <c r="L43" s="99"/>
    </row>
    <row r="44" spans="1:12" ht="15" customHeight="1" x14ac:dyDescent="0.2">
      <c r="A44" s="155" t="s">
        <v>14</v>
      </c>
      <c r="B44" s="206">
        <v>207</v>
      </c>
      <c r="C44" s="206">
        <v>433</v>
      </c>
      <c r="D44" s="206">
        <v>967</v>
      </c>
      <c r="E44" s="206">
        <v>1733</v>
      </c>
      <c r="F44" s="207">
        <v>3340</v>
      </c>
      <c r="G44" s="206">
        <v>1865</v>
      </c>
      <c r="H44" s="206">
        <v>361</v>
      </c>
      <c r="I44" s="192">
        <v>1.1563841373566532</v>
      </c>
      <c r="J44" s="68">
        <v>-16.628175519630485</v>
      </c>
      <c r="K44" s="99"/>
      <c r="L44" s="99"/>
    </row>
    <row r="45" spans="1:12" ht="15" customHeight="1" x14ac:dyDescent="0.2">
      <c r="A45" s="155" t="s">
        <v>15</v>
      </c>
      <c r="B45" s="206">
        <v>0</v>
      </c>
      <c r="C45" s="206">
        <v>0</v>
      </c>
      <c r="D45" s="206">
        <v>0</v>
      </c>
      <c r="E45" s="206">
        <v>273</v>
      </c>
      <c r="F45" s="207">
        <v>273</v>
      </c>
      <c r="G45" s="206">
        <v>0</v>
      </c>
      <c r="H45" s="206">
        <v>0</v>
      </c>
      <c r="I45" s="192">
        <v>0</v>
      </c>
      <c r="J45" s="66" t="s">
        <v>0</v>
      </c>
      <c r="K45" s="99"/>
      <c r="L45" s="99"/>
    </row>
    <row r="46" spans="1:12" ht="15" customHeight="1" x14ac:dyDescent="0.2">
      <c r="A46" s="155" t="s">
        <v>16</v>
      </c>
      <c r="B46" s="206">
        <v>0</v>
      </c>
      <c r="C46" s="206">
        <v>0</v>
      </c>
      <c r="D46" s="206">
        <v>319</v>
      </c>
      <c r="E46" s="206">
        <v>190</v>
      </c>
      <c r="F46" s="207">
        <v>509</v>
      </c>
      <c r="G46" s="206">
        <v>0</v>
      </c>
      <c r="H46" s="206">
        <v>200</v>
      </c>
      <c r="I46" s="192">
        <v>0.64065603177653918</v>
      </c>
      <c r="J46" s="66" t="s">
        <v>0</v>
      </c>
      <c r="K46" s="99"/>
      <c r="L46" s="99"/>
    </row>
    <row r="47" spans="1:12" ht="15" customHeight="1" x14ac:dyDescent="0.2">
      <c r="A47" s="208" t="s">
        <v>17</v>
      </c>
      <c r="B47" s="209">
        <v>14426</v>
      </c>
      <c r="C47" s="209">
        <v>19094</v>
      </c>
      <c r="D47" s="209">
        <v>28458</v>
      </c>
      <c r="E47" s="209">
        <v>38256</v>
      </c>
      <c r="F47" s="209">
        <v>100234</v>
      </c>
      <c r="G47" s="209">
        <v>25450</v>
      </c>
      <c r="H47" s="209">
        <v>31218</v>
      </c>
      <c r="I47" s="210">
        <v>100</v>
      </c>
      <c r="J47" s="203">
        <v>63.496386299361049</v>
      </c>
      <c r="K47" s="99"/>
      <c r="L47" s="99"/>
    </row>
    <row r="48" spans="1:12" ht="15" customHeight="1" x14ac:dyDescent="0.2">
      <c r="A48" s="362" t="s">
        <v>22</v>
      </c>
      <c r="B48" s="357"/>
      <c r="C48" s="357"/>
      <c r="D48" s="357"/>
      <c r="E48" s="357"/>
      <c r="F48" s="357"/>
      <c r="G48" s="357"/>
      <c r="H48" s="357"/>
      <c r="I48" s="357"/>
      <c r="J48" s="357"/>
      <c r="K48" s="99"/>
      <c r="L48" s="99"/>
    </row>
    <row r="49" spans="1:12" ht="15" customHeight="1" x14ac:dyDescent="0.2">
      <c r="A49" s="91" t="s">
        <v>73</v>
      </c>
      <c r="B49" s="175"/>
      <c r="C49" s="175"/>
      <c r="D49" s="175"/>
      <c r="E49" s="175"/>
      <c r="F49" s="175"/>
      <c r="G49" s="175"/>
      <c r="H49" s="177"/>
      <c r="I49" s="177"/>
      <c r="J49" s="177"/>
      <c r="K49" s="99"/>
      <c r="L49" s="99"/>
    </row>
    <row r="50" spans="1:12" ht="13.5" x14ac:dyDescent="0.2">
      <c r="A50" s="78" t="s">
        <v>194</v>
      </c>
      <c r="B50" s="99"/>
      <c r="C50" s="99"/>
      <c r="D50" s="99"/>
      <c r="E50" s="99"/>
      <c r="F50" s="99"/>
      <c r="G50" s="99"/>
      <c r="H50" s="211"/>
      <c r="I50" s="212"/>
      <c r="J50" s="99"/>
      <c r="K50" s="99"/>
      <c r="L50" s="99"/>
    </row>
    <row r="51" spans="1:12" ht="15" customHeight="1" x14ac:dyDescent="0.2">
      <c r="A51" s="402" t="s">
        <v>195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</row>
    <row r="52" spans="1:12" ht="15" customHeight="1" x14ac:dyDescent="0.2">
      <c r="A52" s="402" t="s">
        <v>42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</row>
    <row r="53" spans="1:12" ht="15" customHeight="1" x14ac:dyDescent="0.2">
      <c r="A53" s="99"/>
      <c r="B53" s="99"/>
      <c r="C53" s="99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2" ht="22.5" customHeight="1" x14ac:dyDescent="0.2">
      <c r="A54" s="411" t="s">
        <v>196</v>
      </c>
      <c r="B54" s="389"/>
      <c r="C54" s="380"/>
      <c r="D54" s="398">
        <v>2022</v>
      </c>
      <c r="E54" s="388"/>
      <c r="F54" s="388"/>
      <c r="G54" s="388"/>
      <c r="H54" s="386"/>
      <c r="I54" s="398">
        <v>2023</v>
      </c>
      <c r="J54" s="386"/>
      <c r="K54" s="391" t="str">
        <f t="shared" ref="K54:L54" si="0">I5</f>
        <v>Share to Total (%)
Q2 2023</v>
      </c>
      <c r="L54" s="383" t="str">
        <f t="shared" si="0"/>
        <v>Growth Rate (%)
Q2 2022  - 
Q2 2023</v>
      </c>
    </row>
    <row r="55" spans="1:12" ht="22.5" customHeight="1" x14ac:dyDescent="0.2">
      <c r="A55" s="410"/>
      <c r="B55" s="410"/>
      <c r="C55" s="378"/>
      <c r="D55" s="101" t="s">
        <v>18</v>
      </c>
      <c r="E55" s="101" t="s">
        <v>19</v>
      </c>
      <c r="F55" s="101" t="s">
        <v>197</v>
      </c>
      <c r="G55" s="214" t="s">
        <v>198</v>
      </c>
      <c r="H55" s="182" t="s">
        <v>17</v>
      </c>
      <c r="I55" s="214" t="s">
        <v>199</v>
      </c>
      <c r="J55" s="214" t="s">
        <v>19</v>
      </c>
      <c r="K55" s="382"/>
      <c r="L55" s="384"/>
    </row>
    <row r="56" spans="1:12" ht="1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5" customHeight="1" x14ac:dyDescent="0.2">
      <c r="A57" s="414" t="s">
        <v>84</v>
      </c>
      <c r="B57" s="357"/>
      <c r="C57" s="357"/>
      <c r="D57" s="206">
        <v>307</v>
      </c>
      <c r="E57" s="206">
        <v>587</v>
      </c>
      <c r="F57" s="206">
        <v>88</v>
      </c>
      <c r="G57" s="206">
        <v>57</v>
      </c>
      <c r="H57" s="207">
        <v>1039</v>
      </c>
      <c r="I57" s="206">
        <v>695</v>
      </c>
      <c r="J57" s="206">
        <v>2033</v>
      </c>
      <c r="K57" s="215">
        <f t="shared" ref="K57:K75" si="1">(J57/$J$76)*100</f>
        <v>6.5122685630085204</v>
      </c>
      <c r="L57" s="66">
        <f>IFERROR((J57/E57-1)*100,0)</f>
        <v>246.33730834752981</v>
      </c>
    </row>
    <row r="58" spans="1:12" ht="15" customHeight="1" x14ac:dyDescent="0.2">
      <c r="A58" s="413" t="s">
        <v>85</v>
      </c>
      <c r="B58" s="357"/>
      <c r="C58" s="357"/>
      <c r="D58" s="206">
        <v>14</v>
      </c>
      <c r="E58" s="206">
        <v>0</v>
      </c>
      <c r="F58" s="206">
        <v>0</v>
      </c>
      <c r="G58" s="206">
        <v>7</v>
      </c>
      <c r="H58" s="207">
        <v>21</v>
      </c>
      <c r="I58" s="216">
        <v>0</v>
      </c>
      <c r="J58" s="206">
        <v>0</v>
      </c>
      <c r="K58" s="215">
        <f t="shared" si="1"/>
        <v>0</v>
      </c>
      <c r="L58" s="66" t="s">
        <v>0</v>
      </c>
    </row>
    <row r="59" spans="1:12" ht="15" customHeight="1" x14ac:dyDescent="0.2">
      <c r="A59" s="414" t="s">
        <v>86</v>
      </c>
      <c r="B59" s="357"/>
      <c r="C59" s="357"/>
      <c r="D59" s="206">
        <v>4487</v>
      </c>
      <c r="E59" s="206">
        <v>5341</v>
      </c>
      <c r="F59" s="206">
        <v>7984</v>
      </c>
      <c r="G59" s="206">
        <v>8828</v>
      </c>
      <c r="H59" s="207">
        <v>26640</v>
      </c>
      <c r="I59" s="206">
        <v>7971</v>
      </c>
      <c r="J59" s="206">
        <v>10979</v>
      </c>
      <c r="K59" s="215">
        <f t="shared" si="1"/>
        <v>35.168812864373116</v>
      </c>
      <c r="L59" s="66">
        <f t="shared" ref="L59:L61" si="2">IFERROR((J59/E59-1)*100,0)</f>
        <v>105.56075641265679</v>
      </c>
    </row>
    <row r="60" spans="1:12" ht="15" customHeight="1" x14ac:dyDescent="0.2">
      <c r="A60" s="414" t="s">
        <v>87</v>
      </c>
      <c r="B60" s="357"/>
      <c r="C60" s="357"/>
      <c r="D60" s="206">
        <v>1430</v>
      </c>
      <c r="E60" s="206">
        <v>706</v>
      </c>
      <c r="F60" s="206">
        <v>1669</v>
      </c>
      <c r="G60" s="206">
        <v>416</v>
      </c>
      <c r="H60" s="207">
        <v>4221</v>
      </c>
      <c r="I60" s="206">
        <v>433</v>
      </c>
      <c r="J60" s="206">
        <v>703</v>
      </c>
      <c r="K60" s="215">
        <f t="shared" si="1"/>
        <v>2.251905951694535</v>
      </c>
      <c r="L60" s="68">
        <f t="shared" si="2"/>
        <v>-0.42492917847025691</v>
      </c>
    </row>
    <row r="61" spans="1:12" ht="25.5" customHeight="1" x14ac:dyDescent="0.2">
      <c r="A61" s="414" t="s">
        <v>88</v>
      </c>
      <c r="B61" s="357"/>
      <c r="C61" s="357"/>
      <c r="D61" s="206">
        <v>65</v>
      </c>
      <c r="E61" s="206">
        <v>15</v>
      </c>
      <c r="F61" s="206">
        <v>0</v>
      </c>
      <c r="G61" s="206">
        <v>0</v>
      </c>
      <c r="H61" s="207">
        <v>80</v>
      </c>
      <c r="I61" s="206">
        <v>184</v>
      </c>
      <c r="J61" s="206">
        <v>151</v>
      </c>
      <c r="K61" s="215">
        <f t="shared" si="1"/>
        <v>0.48369530399128707</v>
      </c>
      <c r="L61" s="66">
        <f t="shared" si="2"/>
        <v>906.66666666666663</v>
      </c>
    </row>
    <row r="62" spans="1:12" ht="15" customHeight="1" x14ac:dyDescent="0.2">
      <c r="A62" s="414" t="s">
        <v>89</v>
      </c>
      <c r="B62" s="357"/>
      <c r="C62" s="357"/>
      <c r="D62" s="206">
        <v>23</v>
      </c>
      <c r="E62" s="206">
        <v>4</v>
      </c>
      <c r="F62" s="206">
        <v>9</v>
      </c>
      <c r="G62" s="206">
        <v>217</v>
      </c>
      <c r="H62" s="207">
        <v>253</v>
      </c>
      <c r="I62" s="206">
        <v>0</v>
      </c>
      <c r="J62" s="206">
        <v>2440</v>
      </c>
      <c r="K62" s="215">
        <f t="shared" si="1"/>
        <v>7.8160035876737783</v>
      </c>
      <c r="L62" s="202" t="s">
        <v>55</v>
      </c>
    </row>
    <row r="63" spans="1:12" ht="26.25" customHeight="1" x14ac:dyDescent="0.2">
      <c r="A63" s="414" t="s">
        <v>90</v>
      </c>
      <c r="B63" s="357"/>
      <c r="C63" s="357"/>
      <c r="D63" s="206">
        <v>88</v>
      </c>
      <c r="E63" s="206">
        <v>111</v>
      </c>
      <c r="F63" s="206">
        <v>117</v>
      </c>
      <c r="G63" s="206">
        <v>456</v>
      </c>
      <c r="H63" s="207">
        <v>772</v>
      </c>
      <c r="I63" s="206">
        <v>499</v>
      </c>
      <c r="J63" s="206">
        <v>391</v>
      </c>
      <c r="K63" s="215">
        <f t="shared" si="1"/>
        <v>1.252482542123134</v>
      </c>
      <c r="L63" s="66">
        <f t="shared" ref="L63:L68" si="3">IFERROR((J63/E63-1)*100,0)</f>
        <v>252.25225225225225</v>
      </c>
    </row>
    <row r="64" spans="1:12" ht="15" customHeight="1" x14ac:dyDescent="0.2">
      <c r="A64" s="414" t="s">
        <v>91</v>
      </c>
      <c r="B64" s="357"/>
      <c r="C64" s="357"/>
      <c r="D64" s="206">
        <v>53</v>
      </c>
      <c r="E64" s="206">
        <v>314</v>
      </c>
      <c r="F64" s="206">
        <v>173</v>
      </c>
      <c r="G64" s="206">
        <v>10231</v>
      </c>
      <c r="H64" s="207">
        <v>10771</v>
      </c>
      <c r="I64" s="206">
        <v>1565</v>
      </c>
      <c r="J64" s="206">
        <v>347</v>
      </c>
      <c r="K64" s="215">
        <f t="shared" si="1"/>
        <v>1.1115382151322954</v>
      </c>
      <c r="L64" s="66">
        <f t="shared" si="3"/>
        <v>10.509554140127397</v>
      </c>
    </row>
    <row r="65" spans="1:12" ht="15" customHeight="1" x14ac:dyDescent="0.2">
      <c r="A65" s="414" t="s">
        <v>92</v>
      </c>
      <c r="B65" s="357"/>
      <c r="C65" s="357"/>
      <c r="D65" s="206">
        <v>319</v>
      </c>
      <c r="E65" s="206">
        <v>399</v>
      </c>
      <c r="F65" s="206">
        <v>3096</v>
      </c>
      <c r="G65" s="206">
        <v>854</v>
      </c>
      <c r="H65" s="207">
        <v>4668</v>
      </c>
      <c r="I65" s="206">
        <v>330</v>
      </c>
      <c r="J65" s="206">
        <v>325</v>
      </c>
      <c r="K65" s="215">
        <f t="shared" si="1"/>
        <v>1.0410660516368762</v>
      </c>
      <c r="L65" s="68">
        <f t="shared" si="3"/>
        <v>-18.546365914786968</v>
      </c>
    </row>
    <row r="66" spans="1:12" ht="15" customHeight="1" x14ac:dyDescent="0.2">
      <c r="A66" s="414" t="s">
        <v>93</v>
      </c>
      <c r="B66" s="357"/>
      <c r="C66" s="357"/>
      <c r="D66" s="206">
        <v>324</v>
      </c>
      <c r="E66" s="206">
        <v>1217</v>
      </c>
      <c r="F66" s="206">
        <v>114</v>
      </c>
      <c r="G66" s="206">
        <v>606</v>
      </c>
      <c r="H66" s="207">
        <v>2261</v>
      </c>
      <c r="I66" s="206">
        <v>902</v>
      </c>
      <c r="J66" s="206">
        <v>658</v>
      </c>
      <c r="K66" s="215">
        <f t="shared" si="1"/>
        <v>2.107758344544814</v>
      </c>
      <c r="L66" s="68">
        <f t="shared" si="3"/>
        <v>-45.932621199671317</v>
      </c>
    </row>
    <row r="67" spans="1:12" ht="15" customHeight="1" x14ac:dyDescent="0.2">
      <c r="A67" s="414" t="s">
        <v>94</v>
      </c>
      <c r="B67" s="357"/>
      <c r="C67" s="357"/>
      <c r="D67" s="206">
        <v>0</v>
      </c>
      <c r="E67" s="206">
        <v>51</v>
      </c>
      <c r="F67" s="206">
        <v>0</v>
      </c>
      <c r="G67" s="206">
        <v>9</v>
      </c>
      <c r="H67" s="207">
        <v>60</v>
      </c>
      <c r="I67" s="206">
        <v>5</v>
      </c>
      <c r="J67" s="206">
        <v>0</v>
      </c>
      <c r="K67" s="215">
        <f t="shared" si="1"/>
        <v>0</v>
      </c>
      <c r="L67" s="68">
        <f t="shared" si="3"/>
        <v>-100</v>
      </c>
    </row>
    <row r="68" spans="1:12" ht="15" customHeight="1" x14ac:dyDescent="0.2">
      <c r="A68" s="414" t="s">
        <v>95</v>
      </c>
      <c r="B68" s="357"/>
      <c r="C68" s="357"/>
      <c r="D68" s="206">
        <v>2779</v>
      </c>
      <c r="E68" s="206">
        <v>2132</v>
      </c>
      <c r="F68" s="206">
        <v>2792</v>
      </c>
      <c r="G68" s="206">
        <v>2911</v>
      </c>
      <c r="H68" s="207">
        <v>10614</v>
      </c>
      <c r="I68" s="206">
        <v>1</v>
      </c>
      <c r="J68" s="206">
        <v>1186</v>
      </c>
      <c r="K68" s="215">
        <f t="shared" si="1"/>
        <v>3.7990902684348771</v>
      </c>
      <c r="L68" s="68">
        <f t="shared" si="3"/>
        <v>-44.371482176360225</v>
      </c>
    </row>
    <row r="69" spans="1:12" ht="15" customHeight="1" x14ac:dyDescent="0.2">
      <c r="A69" s="414" t="s">
        <v>96</v>
      </c>
      <c r="B69" s="357"/>
      <c r="C69" s="357"/>
      <c r="D69" s="206">
        <v>24</v>
      </c>
      <c r="E69" s="206">
        <v>19</v>
      </c>
      <c r="F69" s="206">
        <v>2</v>
      </c>
      <c r="G69" s="206">
        <v>17</v>
      </c>
      <c r="H69" s="207">
        <v>62</v>
      </c>
      <c r="I69" s="206">
        <v>255</v>
      </c>
      <c r="J69" s="206">
        <v>1234</v>
      </c>
      <c r="K69" s="215">
        <f t="shared" si="1"/>
        <v>3.9528477160612465</v>
      </c>
      <c r="L69" s="202" t="s">
        <v>55</v>
      </c>
    </row>
    <row r="70" spans="1:12" ht="15" customHeight="1" x14ac:dyDescent="0.2">
      <c r="A70" s="414" t="s">
        <v>97</v>
      </c>
      <c r="B70" s="357"/>
      <c r="C70" s="357"/>
      <c r="D70" s="206">
        <v>4401</v>
      </c>
      <c r="E70" s="206">
        <v>8064</v>
      </c>
      <c r="F70" s="206">
        <v>11727</v>
      </c>
      <c r="G70" s="206">
        <v>12758</v>
      </c>
      <c r="H70" s="207">
        <v>36950</v>
      </c>
      <c r="I70" s="206">
        <v>12425</v>
      </c>
      <c r="J70" s="206">
        <v>9576</v>
      </c>
      <c r="K70" s="215">
        <f t="shared" si="1"/>
        <v>30.674610801460695</v>
      </c>
      <c r="L70" s="66">
        <f>IFERROR((J70/E70-1)*100,0)</f>
        <v>18.75</v>
      </c>
    </row>
    <row r="71" spans="1:12" ht="27" customHeight="1" x14ac:dyDescent="0.2">
      <c r="A71" s="414" t="s">
        <v>98</v>
      </c>
      <c r="B71" s="357"/>
      <c r="C71" s="357"/>
      <c r="D71" s="206">
        <v>0</v>
      </c>
      <c r="E71" s="206">
        <v>0</v>
      </c>
      <c r="F71" s="206">
        <v>0</v>
      </c>
      <c r="G71" s="206">
        <v>2</v>
      </c>
      <c r="H71" s="207">
        <v>2</v>
      </c>
      <c r="I71" s="206">
        <v>0</v>
      </c>
      <c r="J71" s="206">
        <v>0</v>
      </c>
      <c r="K71" s="215">
        <f t="shared" si="1"/>
        <v>0</v>
      </c>
      <c r="L71" s="66" t="s">
        <v>0</v>
      </c>
    </row>
    <row r="72" spans="1:12" ht="15" customHeight="1" x14ac:dyDescent="0.2">
      <c r="A72" s="414" t="s">
        <v>99</v>
      </c>
      <c r="B72" s="357"/>
      <c r="C72" s="357"/>
      <c r="D72" s="206">
        <v>68</v>
      </c>
      <c r="E72" s="206">
        <v>0</v>
      </c>
      <c r="F72" s="206">
        <v>0</v>
      </c>
      <c r="G72" s="206">
        <v>0</v>
      </c>
      <c r="H72" s="207">
        <v>68</v>
      </c>
      <c r="I72" s="206">
        <v>0</v>
      </c>
      <c r="J72" s="206">
        <v>80</v>
      </c>
      <c r="K72" s="215">
        <f t="shared" si="1"/>
        <v>0.25626241271061567</v>
      </c>
      <c r="L72" s="66" t="s">
        <v>0</v>
      </c>
    </row>
    <row r="73" spans="1:12" ht="15" customHeight="1" x14ac:dyDescent="0.2">
      <c r="A73" s="414" t="s">
        <v>100</v>
      </c>
      <c r="B73" s="357"/>
      <c r="C73" s="357"/>
      <c r="D73" s="206">
        <v>26</v>
      </c>
      <c r="E73" s="206">
        <v>13</v>
      </c>
      <c r="F73" s="206">
        <v>637</v>
      </c>
      <c r="G73" s="206">
        <v>834</v>
      </c>
      <c r="H73" s="207">
        <v>1510</v>
      </c>
      <c r="I73" s="206">
        <v>20</v>
      </c>
      <c r="J73" s="206">
        <v>1015</v>
      </c>
      <c r="K73" s="215">
        <f t="shared" si="1"/>
        <v>3.2513293612659364</v>
      </c>
      <c r="L73" s="202" t="s">
        <v>55</v>
      </c>
    </row>
    <row r="74" spans="1:12" ht="15" customHeight="1" x14ac:dyDescent="0.2">
      <c r="A74" s="414" t="s">
        <v>101</v>
      </c>
      <c r="B74" s="357"/>
      <c r="C74" s="357"/>
      <c r="D74" s="206">
        <v>5</v>
      </c>
      <c r="E74" s="206">
        <v>93</v>
      </c>
      <c r="F74" s="206">
        <v>0</v>
      </c>
      <c r="G74" s="206">
        <v>0</v>
      </c>
      <c r="H74" s="207">
        <v>98</v>
      </c>
      <c r="I74" s="206">
        <v>100</v>
      </c>
      <c r="J74" s="206">
        <v>63</v>
      </c>
      <c r="K74" s="215">
        <f t="shared" si="1"/>
        <v>0.20180665000960984</v>
      </c>
      <c r="L74" s="68">
        <f t="shared" ref="L74:L76" si="4">IFERROR((J74/E74-1)*100,0)</f>
        <v>-32.258064516129039</v>
      </c>
    </row>
    <row r="75" spans="1:12" ht="15" customHeight="1" x14ac:dyDescent="0.2">
      <c r="A75" s="414" t="s">
        <v>102</v>
      </c>
      <c r="B75" s="357"/>
      <c r="C75" s="357"/>
      <c r="D75" s="206">
        <v>13</v>
      </c>
      <c r="E75" s="206">
        <v>28</v>
      </c>
      <c r="F75" s="206">
        <v>50</v>
      </c>
      <c r="G75" s="206">
        <v>53</v>
      </c>
      <c r="H75" s="207">
        <v>144</v>
      </c>
      <c r="I75" s="206">
        <v>65</v>
      </c>
      <c r="J75" s="206">
        <v>37</v>
      </c>
      <c r="K75" s="215">
        <f t="shared" si="1"/>
        <v>0.11852136587865975</v>
      </c>
      <c r="L75" s="66">
        <f t="shared" si="4"/>
        <v>32.142857142857139</v>
      </c>
    </row>
    <row r="76" spans="1:12" ht="15" customHeight="1" x14ac:dyDescent="0.2">
      <c r="A76" s="422" t="s">
        <v>17</v>
      </c>
      <c r="B76" s="417"/>
      <c r="C76" s="417"/>
      <c r="D76" s="217">
        <v>14426</v>
      </c>
      <c r="E76" s="217">
        <v>19094</v>
      </c>
      <c r="F76" s="217">
        <v>28458</v>
      </c>
      <c r="G76" s="217">
        <v>38256</v>
      </c>
      <c r="H76" s="217">
        <v>100234</v>
      </c>
      <c r="I76" s="217">
        <v>25450</v>
      </c>
      <c r="J76" s="217">
        <v>31218</v>
      </c>
      <c r="K76" s="90">
        <f>SUM(K57:K75)</f>
        <v>99.999999999999986</v>
      </c>
      <c r="L76" s="218">
        <f t="shared" si="4"/>
        <v>63.496386299361049</v>
      </c>
    </row>
    <row r="77" spans="1:12" ht="15" customHeight="1" x14ac:dyDescent="0.2">
      <c r="A77" s="362" t="s">
        <v>22</v>
      </c>
      <c r="B77" s="357"/>
      <c r="C77" s="357"/>
      <c r="D77" s="357"/>
      <c r="E77" s="357"/>
      <c r="F77" s="357"/>
      <c r="G77" s="357"/>
      <c r="H77" s="357"/>
      <c r="I77" s="357"/>
      <c r="J77" s="357"/>
      <c r="K77" s="219"/>
      <c r="L77" s="219"/>
    </row>
    <row r="78" spans="1:12" ht="15.75" customHeight="1" x14ac:dyDescent="0.2">
      <c r="A78" s="91" t="s">
        <v>73</v>
      </c>
      <c r="B78" s="220"/>
      <c r="C78" s="220"/>
      <c r="D78" s="220"/>
      <c r="E78" s="220"/>
      <c r="F78" s="220"/>
      <c r="G78" s="220"/>
      <c r="H78" s="221"/>
      <c r="I78" s="221"/>
      <c r="J78" s="221"/>
      <c r="K78" s="99"/>
      <c r="L78" s="99"/>
    </row>
    <row r="79" spans="1:12" ht="15.75" customHeight="1" x14ac:dyDescent="0.2">
      <c r="A79" s="78" t="s">
        <v>200</v>
      </c>
      <c r="B79" s="220"/>
      <c r="C79" s="220"/>
      <c r="D79" s="220"/>
      <c r="E79" s="220"/>
      <c r="F79" s="220"/>
      <c r="G79" s="220"/>
      <c r="H79" s="221"/>
      <c r="I79" s="221"/>
      <c r="J79" s="221"/>
      <c r="K79" s="99"/>
      <c r="L79" s="99"/>
    </row>
    <row r="80" spans="1:12" ht="15.75" customHeight="1" x14ac:dyDescent="0.2">
      <c r="A80" s="421" t="s">
        <v>201</v>
      </c>
      <c r="B80" s="357"/>
      <c r="C80" s="357"/>
      <c r="D80" s="357"/>
      <c r="E80" s="357"/>
      <c r="F80" s="357"/>
      <c r="G80" s="357"/>
      <c r="H80" s="357"/>
      <c r="I80" s="357"/>
      <c r="J80" s="357"/>
      <c r="K80" s="99"/>
      <c r="L80" s="99"/>
    </row>
    <row r="81" spans="1:12" ht="15.75" customHeight="1" x14ac:dyDescent="0.2">
      <c r="A81" s="94" t="s">
        <v>202</v>
      </c>
      <c r="B81" s="95"/>
      <c r="C81" s="96"/>
      <c r="D81" s="96"/>
      <c r="E81" s="96"/>
      <c r="F81" s="96"/>
      <c r="G81" s="96"/>
      <c r="H81" s="96"/>
      <c r="I81" s="96"/>
      <c r="J81" s="97"/>
      <c r="K81" s="97"/>
      <c r="L81" s="97"/>
    </row>
    <row r="82" spans="1:12" ht="15.75" customHeight="1" x14ac:dyDescent="0.2">
      <c r="A82" s="27" t="s">
        <v>203</v>
      </c>
      <c r="B82" s="30"/>
      <c r="C82" s="30"/>
      <c r="D82" s="30"/>
      <c r="E82" s="30"/>
      <c r="F82" s="30"/>
      <c r="G82" s="30"/>
      <c r="H82" s="30"/>
      <c r="I82" s="30"/>
      <c r="J82" s="30"/>
      <c r="K82" s="97"/>
      <c r="L82" s="30"/>
    </row>
    <row r="83" spans="1:12" ht="12.75" customHeight="1" x14ac:dyDescent="0.2">
      <c r="A83" s="22" t="s">
        <v>131</v>
      </c>
      <c r="B83" s="29"/>
      <c r="C83" s="29"/>
      <c r="D83" s="29"/>
      <c r="E83" s="29"/>
      <c r="F83" s="29"/>
      <c r="G83" s="29"/>
      <c r="H83" s="29"/>
      <c r="I83" s="29"/>
      <c r="J83" s="29"/>
      <c r="K83" s="97"/>
      <c r="L83" s="29"/>
    </row>
    <row r="84" spans="1:12" ht="18" customHeight="1" x14ac:dyDescent="0.2">
      <c r="A84" s="22" t="s">
        <v>132</v>
      </c>
      <c r="B84" s="29"/>
      <c r="C84" s="29"/>
      <c r="D84" s="29"/>
      <c r="E84" s="29"/>
      <c r="F84" s="29"/>
      <c r="G84" s="29"/>
      <c r="H84" s="29" t="s">
        <v>30</v>
      </c>
      <c r="I84" s="29"/>
      <c r="J84" s="29"/>
      <c r="K84" s="97"/>
      <c r="L84" s="29"/>
    </row>
    <row r="85" spans="1:12" ht="15" customHeight="1" x14ac:dyDescent="0.2">
      <c r="A85" s="22" t="s">
        <v>133</v>
      </c>
      <c r="B85" s="29"/>
      <c r="C85" s="29"/>
      <c r="D85" s="29"/>
      <c r="E85" s="29"/>
      <c r="F85" s="29"/>
      <c r="G85" s="29"/>
      <c r="H85" s="29"/>
      <c r="I85" s="29"/>
      <c r="J85" s="29"/>
      <c r="K85" s="97"/>
      <c r="L85" s="29"/>
    </row>
    <row r="86" spans="1:12" ht="15.75" customHeight="1" x14ac:dyDescent="0.2">
      <c r="A86" s="362" t="s">
        <v>134</v>
      </c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</row>
    <row r="87" spans="1:12" ht="15.75" customHeight="1" x14ac:dyDescent="0.2">
      <c r="A87" s="362" t="s">
        <v>135</v>
      </c>
      <c r="B87" s="357"/>
      <c r="C87" s="357"/>
      <c r="D87" s="357"/>
      <c r="E87" s="357"/>
      <c r="F87" s="357"/>
      <c r="G87" s="357"/>
      <c r="H87" s="357"/>
      <c r="I87" s="357"/>
      <c r="J87" s="357"/>
    </row>
    <row r="88" spans="1:12" ht="15.75" customHeight="1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1:12" ht="15.7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2" ht="15" customHeight="1" x14ac:dyDescent="0.2">
      <c r="A90" s="99"/>
      <c r="B90" s="222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15" customHeight="1" x14ac:dyDescent="0.2">
      <c r="A91" s="99"/>
      <c r="B91" s="223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1:12" ht="15" customHeight="1" x14ac:dyDescent="0.2">
      <c r="A92" s="99"/>
      <c r="B92" s="223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1:12" ht="15" customHeight="1" x14ac:dyDescent="0.2">
      <c r="A93" s="99"/>
      <c r="B93" s="223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1:12" ht="15" customHeight="1" x14ac:dyDescent="0.2">
      <c r="A94" s="99"/>
      <c r="B94" s="223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15" customHeight="1" x14ac:dyDescent="0.2">
      <c r="A95" s="99"/>
      <c r="B95" s="223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1:12" ht="15" customHeight="1" x14ac:dyDescent="0.2">
      <c r="A96" s="99"/>
      <c r="B96" s="223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1:12" ht="15" customHeight="1" x14ac:dyDescent="0.2">
      <c r="A97" s="99"/>
      <c r="B97" s="223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1:12" ht="15" customHeight="1" x14ac:dyDescent="0.2">
      <c r="A98" s="99"/>
      <c r="B98" s="223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2" ht="15" customHeight="1" x14ac:dyDescent="0.2">
      <c r="A99" s="99"/>
      <c r="B99" s="223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1:12" ht="15" customHeight="1" x14ac:dyDescent="0.2">
      <c r="A100" s="99"/>
      <c r="B100" s="222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ht="15" customHeight="1" x14ac:dyDescent="0.2">
      <c r="A101" s="99"/>
      <c r="B101" s="222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ht="15" customHeight="1" x14ac:dyDescent="0.2">
      <c r="A102" s="99"/>
      <c r="B102" s="222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ht="15" customHeight="1" x14ac:dyDescent="0.2">
      <c r="A103" s="99"/>
      <c r="B103" s="222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ht="15" customHeight="1" x14ac:dyDescent="0.2">
      <c r="A113" s="222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ht="15" customHeight="1" x14ac:dyDescent="0.2">
      <c r="A114" s="222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ht="15" customHeight="1" x14ac:dyDescent="0.2">
      <c r="A115" s="222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ht="15" customHeight="1" x14ac:dyDescent="0.2">
      <c r="A116" s="222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ht="15" customHeight="1" x14ac:dyDescent="0.2">
      <c r="A117" s="222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ht="15" customHeight="1" x14ac:dyDescent="0.2">
      <c r="A118" s="222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ht="15" customHeight="1" x14ac:dyDescent="0.2">
      <c r="A119" s="222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2" ht="15" customHeight="1" x14ac:dyDescent="0.2">
      <c r="A120" s="222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1:12" ht="15" customHeight="1" x14ac:dyDescent="0.2">
      <c r="A121" s="222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1:12" ht="15" customHeight="1" x14ac:dyDescent="0.2">
      <c r="A122" s="222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15" customHeight="1" x14ac:dyDescent="0.2">
      <c r="A123" s="222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1:12" ht="15" customHeight="1" x14ac:dyDescent="0.2">
      <c r="A124" s="222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1:12" ht="15" customHeight="1" x14ac:dyDescent="0.2">
      <c r="A125" s="222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1:12" ht="15" customHeight="1" x14ac:dyDescent="0.2">
      <c r="A126" s="222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1:12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1:12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1:12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1:12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1:12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1:12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1:12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1:12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1:12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1:12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1:12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1:12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2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1:12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1:12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1:12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1:12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1:12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1:12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1:12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1:12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1:12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1:12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1:12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1:12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1:12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1:12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1:12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1:12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1:12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1:12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2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1:12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1:12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1:12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1:12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1:12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1:12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1:12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1:12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1:12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1:12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1:12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1:12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1:12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1:12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1:12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1:12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1:12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1:12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1:12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1:12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1:12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1:12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1:12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1:12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1:12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1:12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1:12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1:12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1:12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1:12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1:12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1:12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1:12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1:12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1:12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1:12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1:12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1:12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1:12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1:12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1:12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1:12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1:12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1:12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1:12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1:12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1:12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1:12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1:12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1:12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1:12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1:12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1:12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1:12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1:12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1:12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1:12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1:12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1:12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1:12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1:12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1:12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1:12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1:12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1:12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1:12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1:12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1:12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1:12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1:12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1:12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1:12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1:12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1:12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1:12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1:12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1:12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1:12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1:12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1:12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1:12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1:12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1:12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1:12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1:12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1:12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1:12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1:12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1:12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1:12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1:12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1:12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1:12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1:12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1:12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1:12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1:12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1:12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1:12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1:12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1:12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1:12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1:12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1:12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1:12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1:12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1:12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1:12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1:12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1:12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1:12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1:12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1:12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1:12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1:12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1:12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1:12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1:12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1:12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1:12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1:12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1:12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1:12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1:12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1:12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1:12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1:12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1:12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1:12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1:12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1:12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1:12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1:12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1:12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1:12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1:12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1:12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1:12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1:12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1:12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1:12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1:12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1:12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1:12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1:12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1:12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1:12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1:12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1:12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1:12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1:12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1:12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1:12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1:12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1:12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1:12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1:12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1:12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1:12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1:12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1:12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1:12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1:12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1:12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1:12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1:12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1:12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1:12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1:12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1:12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1:12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1:12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1:12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1:12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1:12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1:12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1:12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1:12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1:12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1:12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1:12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1:12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1:12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1:12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1:12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1:12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1:12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1:12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1:12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1:12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1:12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1:12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1:12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1:12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1:12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1:12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1:12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1:12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1:12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1:12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1:12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1:12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1:12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1:12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1:12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1:12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1:12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1:12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1:12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1:12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1:12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1:12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1:12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1:12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1:12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1:12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1:12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1:12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1:12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1:12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1:12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1:12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1:12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1:12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1:12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1:12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1:12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1:12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1:12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1:12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1:12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1:12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1:12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1:12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1:12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1:12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1:12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1:12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1:12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1:12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1:12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1:12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1:12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1:12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1:12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1:12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1:12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1:12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1:12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1:12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1:12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1:12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1:12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1:12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1:12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1:12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1:12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1:12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1:12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1:12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1:12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1:12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1:12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1:12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1:12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1:12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1:12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1:12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1:12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1:12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1:12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1:12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1:12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1:12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1:12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1:12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1:12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1:12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1:12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1:12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1:12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1:12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1:12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1:12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1:12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1:12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1:12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1:12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1:12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1:12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1:12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1:12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1:12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1:12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1:12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1:12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1:12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1:12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1:12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1:12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1:12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1:12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1:12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1:12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1:12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1:12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1:12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1:12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1:12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1:12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1:12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1:12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1:12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</row>
    <row r="477" spans="1:12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1:12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</row>
    <row r="479" spans="1:12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</row>
    <row r="480" spans="1:12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</row>
    <row r="481" spans="1:12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1:12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1:12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</row>
    <row r="484" spans="1:12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1:12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1:12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</row>
    <row r="487" spans="1:12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</row>
    <row r="488" spans="1:12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1:12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1:12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</row>
    <row r="491" spans="1:12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1:12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1:12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</row>
    <row r="494" spans="1:12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</row>
    <row r="495" spans="1:12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</row>
    <row r="496" spans="1:12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</row>
    <row r="497" spans="1:12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</row>
    <row r="498" spans="1:12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</row>
    <row r="499" spans="1:12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</row>
    <row r="500" spans="1:12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</row>
    <row r="501" spans="1:12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</row>
    <row r="502" spans="1:12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</row>
    <row r="503" spans="1:12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</row>
    <row r="504" spans="1:12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</row>
    <row r="505" spans="1:12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</row>
    <row r="506" spans="1:12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</row>
    <row r="507" spans="1:12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</row>
    <row r="508" spans="1:12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</row>
    <row r="509" spans="1:12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</row>
    <row r="510" spans="1:12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</row>
    <row r="511" spans="1:12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</row>
    <row r="512" spans="1:12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</row>
    <row r="513" spans="1:12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</row>
    <row r="514" spans="1:12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</row>
    <row r="515" spans="1:12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</row>
    <row r="516" spans="1:12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</row>
    <row r="517" spans="1:12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</row>
    <row r="518" spans="1:12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</row>
    <row r="519" spans="1:12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</row>
    <row r="520" spans="1:12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</row>
    <row r="521" spans="1:12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</row>
    <row r="522" spans="1:12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</row>
    <row r="523" spans="1:12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</row>
    <row r="524" spans="1:12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</row>
    <row r="525" spans="1:12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</row>
    <row r="526" spans="1:12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</row>
    <row r="527" spans="1:12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</row>
    <row r="528" spans="1:12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</row>
    <row r="529" spans="1:12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</row>
    <row r="530" spans="1:12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</row>
    <row r="531" spans="1:12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</row>
    <row r="532" spans="1:12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</row>
    <row r="533" spans="1:12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</row>
    <row r="534" spans="1:12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</row>
    <row r="535" spans="1:12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</row>
    <row r="536" spans="1:12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</row>
    <row r="537" spans="1:12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</row>
    <row r="538" spans="1:12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</row>
    <row r="539" spans="1:12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</row>
    <row r="540" spans="1:12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</row>
    <row r="541" spans="1:12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</row>
    <row r="542" spans="1:12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</row>
    <row r="543" spans="1:12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</row>
    <row r="544" spans="1:12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</row>
    <row r="545" spans="1:12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</row>
    <row r="546" spans="1:12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</row>
    <row r="547" spans="1:12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</row>
    <row r="548" spans="1:12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</row>
    <row r="549" spans="1:12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</row>
    <row r="550" spans="1:12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</row>
    <row r="551" spans="1:12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</row>
    <row r="552" spans="1:12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</row>
    <row r="553" spans="1:12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</row>
    <row r="554" spans="1:12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</row>
    <row r="555" spans="1:12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</row>
    <row r="556" spans="1:12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</row>
    <row r="557" spans="1:12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</row>
    <row r="558" spans="1:12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</row>
    <row r="559" spans="1:12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</row>
    <row r="560" spans="1:12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</row>
    <row r="561" spans="1:12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</row>
    <row r="562" spans="1:12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</row>
    <row r="563" spans="1:12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</row>
    <row r="564" spans="1:12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</row>
    <row r="565" spans="1:12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</row>
    <row r="566" spans="1:12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</row>
    <row r="567" spans="1:12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</row>
    <row r="568" spans="1:12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</row>
    <row r="569" spans="1:12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</row>
    <row r="570" spans="1:12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</row>
    <row r="571" spans="1:12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</row>
    <row r="572" spans="1:12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</row>
    <row r="573" spans="1:12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</row>
    <row r="574" spans="1:12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</row>
    <row r="575" spans="1:12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</row>
    <row r="576" spans="1:12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</row>
    <row r="577" spans="1:12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</row>
    <row r="578" spans="1:12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</row>
    <row r="579" spans="1:12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</row>
    <row r="580" spans="1:12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</row>
    <row r="581" spans="1:12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</row>
    <row r="582" spans="1:12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</row>
    <row r="583" spans="1:12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</row>
    <row r="584" spans="1:12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</row>
    <row r="585" spans="1:12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</row>
    <row r="586" spans="1:12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</row>
    <row r="587" spans="1:12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</row>
    <row r="588" spans="1:12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</row>
    <row r="589" spans="1:12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</row>
    <row r="590" spans="1:12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</row>
    <row r="591" spans="1:12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</row>
    <row r="592" spans="1:12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</row>
    <row r="593" spans="1:12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</row>
    <row r="594" spans="1:12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</row>
    <row r="595" spans="1:12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</row>
    <row r="596" spans="1:12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</row>
    <row r="597" spans="1:12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</row>
    <row r="598" spans="1:12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</row>
    <row r="599" spans="1:12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</row>
    <row r="600" spans="1:12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</row>
    <row r="601" spans="1:12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</row>
    <row r="602" spans="1:12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</row>
    <row r="603" spans="1:12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</row>
    <row r="604" spans="1:12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</row>
    <row r="605" spans="1:12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</row>
    <row r="606" spans="1:12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</row>
    <row r="607" spans="1:12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</row>
    <row r="608" spans="1:12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</row>
    <row r="609" spans="1:12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</row>
    <row r="610" spans="1:12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</row>
    <row r="611" spans="1:12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</row>
    <row r="612" spans="1:12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</row>
    <row r="613" spans="1:12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</row>
    <row r="614" spans="1:12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</row>
    <row r="615" spans="1:12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</row>
    <row r="616" spans="1:12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</row>
    <row r="617" spans="1:12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</row>
    <row r="618" spans="1:12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</row>
    <row r="619" spans="1:12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</row>
    <row r="620" spans="1:12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</row>
    <row r="621" spans="1:12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</row>
    <row r="622" spans="1:12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</row>
    <row r="623" spans="1:12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</row>
    <row r="624" spans="1:12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</row>
    <row r="625" spans="1:12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</row>
    <row r="626" spans="1:12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</row>
    <row r="627" spans="1:12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</row>
    <row r="628" spans="1:12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</row>
    <row r="629" spans="1:12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</row>
    <row r="630" spans="1:12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</row>
    <row r="631" spans="1:12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</row>
    <row r="632" spans="1:12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</row>
    <row r="633" spans="1:12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</row>
    <row r="634" spans="1:12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</row>
    <row r="635" spans="1:12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</row>
    <row r="636" spans="1:12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</row>
    <row r="637" spans="1:12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</row>
    <row r="638" spans="1:12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</row>
    <row r="639" spans="1:12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</row>
    <row r="640" spans="1:12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</row>
    <row r="641" spans="1:12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</row>
    <row r="642" spans="1:12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</row>
    <row r="643" spans="1:12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</row>
    <row r="644" spans="1:12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</row>
    <row r="645" spans="1:12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</row>
    <row r="646" spans="1:12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</row>
    <row r="647" spans="1:12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</row>
    <row r="648" spans="1:12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</row>
    <row r="649" spans="1:12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</row>
    <row r="650" spans="1:12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</row>
    <row r="651" spans="1:12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</row>
    <row r="652" spans="1:12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</row>
    <row r="653" spans="1:12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</row>
    <row r="654" spans="1:12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</row>
    <row r="655" spans="1:12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</row>
    <row r="656" spans="1:12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</row>
    <row r="657" spans="1:12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</row>
    <row r="658" spans="1:12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</row>
    <row r="659" spans="1:12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</row>
    <row r="660" spans="1:12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</row>
    <row r="661" spans="1:12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</row>
    <row r="662" spans="1:12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</row>
    <row r="663" spans="1:12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</row>
    <row r="664" spans="1:12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</row>
    <row r="665" spans="1:12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</row>
    <row r="666" spans="1:12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</row>
    <row r="667" spans="1:12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</row>
    <row r="668" spans="1:12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</row>
    <row r="669" spans="1:12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</row>
    <row r="670" spans="1:12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</row>
    <row r="671" spans="1:12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</row>
    <row r="672" spans="1:12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</row>
    <row r="673" spans="1:12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</row>
    <row r="674" spans="1:12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</row>
    <row r="675" spans="1:12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</row>
    <row r="676" spans="1:12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</row>
    <row r="677" spans="1:12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</row>
    <row r="678" spans="1:12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</row>
    <row r="679" spans="1:12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</row>
    <row r="680" spans="1:12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</row>
    <row r="681" spans="1:12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</row>
    <row r="682" spans="1:12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</row>
    <row r="683" spans="1:12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</row>
    <row r="684" spans="1:12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</row>
    <row r="685" spans="1:12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</row>
    <row r="686" spans="1:12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</row>
    <row r="687" spans="1:12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</row>
    <row r="688" spans="1:12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</row>
    <row r="689" spans="1:12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</row>
    <row r="690" spans="1:12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</row>
    <row r="691" spans="1:12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</row>
    <row r="692" spans="1:12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</row>
    <row r="693" spans="1:12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</row>
    <row r="694" spans="1:12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</row>
    <row r="695" spans="1:12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</row>
    <row r="696" spans="1:12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</row>
    <row r="697" spans="1:12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</row>
    <row r="698" spans="1:12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</row>
    <row r="699" spans="1:12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</row>
    <row r="700" spans="1:12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</row>
    <row r="701" spans="1:12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</row>
    <row r="702" spans="1:12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</row>
    <row r="703" spans="1:12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</row>
    <row r="704" spans="1:12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</row>
    <row r="705" spans="1:12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</row>
    <row r="706" spans="1:12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</row>
    <row r="707" spans="1:12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</row>
    <row r="708" spans="1:12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</row>
    <row r="709" spans="1:12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</row>
    <row r="710" spans="1:12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</row>
    <row r="711" spans="1:12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</row>
    <row r="712" spans="1:12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</row>
    <row r="713" spans="1:12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</row>
    <row r="714" spans="1:12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</row>
    <row r="715" spans="1:12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</row>
    <row r="716" spans="1:12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</row>
    <row r="717" spans="1:12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</row>
    <row r="718" spans="1:12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</row>
    <row r="719" spans="1:12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</row>
    <row r="720" spans="1:12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</row>
    <row r="721" spans="1:12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</row>
    <row r="722" spans="1:12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</row>
    <row r="723" spans="1:12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</row>
    <row r="724" spans="1:12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</row>
    <row r="725" spans="1:12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</row>
    <row r="726" spans="1:12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</row>
    <row r="727" spans="1:12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</row>
    <row r="728" spans="1:12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</row>
    <row r="729" spans="1:12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</row>
    <row r="730" spans="1:12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</row>
    <row r="731" spans="1:12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</row>
    <row r="732" spans="1:12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</row>
    <row r="733" spans="1:12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</row>
    <row r="734" spans="1:12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</row>
    <row r="735" spans="1:12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</row>
    <row r="736" spans="1:12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</row>
    <row r="737" spans="1:12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</row>
    <row r="738" spans="1:12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</row>
    <row r="739" spans="1:12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</row>
    <row r="740" spans="1:12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</row>
    <row r="741" spans="1:12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</row>
    <row r="742" spans="1:12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</row>
    <row r="743" spans="1:12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</row>
    <row r="744" spans="1:12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</row>
    <row r="745" spans="1:12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</row>
    <row r="746" spans="1:12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</row>
    <row r="747" spans="1:12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</row>
    <row r="748" spans="1:12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</row>
    <row r="749" spans="1:12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</row>
    <row r="750" spans="1:12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</row>
    <row r="751" spans="1:12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</row>
    <row r="752" spans="1:12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</row>
    <row r="753" spans="1:12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</row>
    <row r="754" spans="1:12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</row>
    <row r="755" spans="1:12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</row>
    <row r="756" spans="1:12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</row>
    <row r="757" spans="1:12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</row>
    <row r="758" spans="1:12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</row>
    <row r="759" spans="1:12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</row>
    <row r="760" spans="1:12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</row>
    <row r="761" spans="1:12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</row>
    <row r="762" spans="1:12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</row>
    <row r="763" spans="1:12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</row>
    <row r="764" spans="1:12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</row>
    <row r="765" spans="1:12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</row>
    <row r="766" spans="1:12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</row>
    <row r="767" spans="1:12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</row>
    <row r="768" spans="1:12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</row>
    <row r="769" spans="1:12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</row>
    <row r="770" spans="1:12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</row>
    <row r="771" spans="1:12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</row>
    <row r="772" spans="1:12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</row>
    <row r="773" spans="1:12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</row>
    <row r="774" spans="1:12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</row>
    <row r="775" spans="1:12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</row>
    <row r="776" spans="1:12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</row>
    <row r="777" spans="1:12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</row>
    <row r="778" spans="1:12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</row>
    <row r="779" spans="1:12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</row>
    <row r="780" spans="1:12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</row>
    <row r="781" spans="1:12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</row>
    <row r="782" spans="1:12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</row>
    <row r="783" spans="1:12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</row>
    <row r="784" spans="1:12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</row>
    <row r="785" spans="1:12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</row>
    <row r="786" spans="1:12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</row>
    <row r="787" spans="1:12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</row>
    <row r="788" spans="1:12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</row>
    <row r="789" spans="1:12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</row>
    <row r="790" spans="1:12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</row>
    <row r="791" spans="1:12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</row>
    <row r="792" spans="1:12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</row>
    <row r="793" spans="1:12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</row>
    <row r="794" spans="1:12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</row>
    <row r="795" spans="1:12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</row>
    <row r="796" spans="1:12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</row>
    <row r="797" spans="1:12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</row>
    <row r="798" spans="1:12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</row>
    <row r="799" spans="1:12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</row>
    <row r="800" spans="1:12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</row>
    <row r="801" spans="1:12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</row>
    <row r="802" spans="1:12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</row>
    <row r="803" spans="1:12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</row>
    <row r="804" spans="1:12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</row>
    <row r="805" spans="1:12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</row>
    <row r="806" spans="1:12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</row>
    <row r="807" spans="1:12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</row>
    <row r="808" spans="1:12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</row>
    <row r="809" spans="1:12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</row>
    <row r="810" spans="1:12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</row>
    <row r="811" spans="1:12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</row>
    <row r="812" spans="1:12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</row>
    <row r="813" spans="1:12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</row>
    <row r="814" spans="1:12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</row>
    <row r="815" spans="1:12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</row>
    <row r="816" spans="1:12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</row>
    <row r="817" spans="1:12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</row>
    <row r="818" spans="1:12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</row>
    <row r="819" spans="1:12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</row>
    <row r="820" spans="1:12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</row>
    <row r="821" spans="1:12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</row>
    <row r="822" spans="1:12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</row>
    <row r="823" spans="1:12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</row>
    <row r="824" spans="1:12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</row>
    <row r="825" spans="1:12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</row>
    <row r="826" spans="1:12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</row>
    <row r="827" spans="1:12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</row>
    <row r="828" spans="1:12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</row>
    <row r="829" spans="1:12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</row>
    <row r="830" spans="1:12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</row>
    <row r="831" spans="1:12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</row>
    <row r="832" spans="1:12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</row>
    <row r="833" spans="1:12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</row>
    <row r="834" spans="1:12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</row>
    <row r="835" spans="1:12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</row>
    <row r="836" spans="1:12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</row>
    <row r="837" spans="1:12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</row>
    <row r="838" spans="1:12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</row>
    <row r="839" spans="1:12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</row>
    <row r="840" spans="1:12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</row>
    <row r="841" spans="1:12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</row>
    <row r="842" spans="1:12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</row>
    <row r="843" spans="1:12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</row>
    <row r="844" spans="1:12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</row>
    <row r="845" spans="1:12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</row>
    <row r="846" spans="1:12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</row>
    <row r="847" spans="1:12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</row>
    <row r="848" spans="1:12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</row>
    <row r="849" spans="1:12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</row>
    <row r="850" spans="1:12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</row>
    <row r="851" spans="1:12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</row>
    <row r="852" spans="1:12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</row>
    <row r="853" spans="1:12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</row>
    <row r="854" spans="1:12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</row>
    <row r="855" spans="1:12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</row>
    <row r="856" spans="1:12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</row>
    <row r="857" spans="1:12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</row>
    <row r="858" spans="1:12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</row>
    <row r="859" spans="1:12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</row>
    <row r="860" spans="1:12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</row>
    <row r="861" spans="1:12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</row>
    <row r="862" spans="1:12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</row>
    <row r="863" spans="1:12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</row>
    <row r="864" spans="1:12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</row>
    <row r="865" spans="1:12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</row>
    <row r="866" spans="1:12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</row>
    <row r="867" spans="1:12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</row>
    <row r="868" spans="1:12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</row>
    <row r="869" spans="1:12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</row>
    <row r="870" spans="1:12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</row>
    <row r="871" spans="1:12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</row>
    <row r="872" spans="1:12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</row>
    <row r="873" spans="1:12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</row>
    <row r="874" spans="1:12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</row>
    <row r="875" spans="1:12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</row>
    <row r="876" spans="1:12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</row>
    <row r="877" spans="1:12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</row>
    <row r="878" spans="1:12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</row>
    <row r="879" spans="1:12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</row>
    <row r="880" spans="1:12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</row>
    <row r="881" spans="1:12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</row>
    <row r="882" spans="1:12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</row>
    <row r="883" spans="1:12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</row>
    <row r="884" spans="1:12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</row>
    <row r="885" spans="1:12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</row>
    <row r="886" spans="1:12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</row>
    <row r="887" spans="1:12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</row>
    <row r="888" spans="1:12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</row>
    <row r="889" spans="1:12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</row>
    <row r="890" spans="1:12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</row>
    <row r="891" spans="1:12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</row>
    <row r="892" spans="1:12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</row>
    <row r="893" spans="1:12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</row>
    <row r="894" spans="1:12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</row>
    <row r="895" spans="1:12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</row>
    <row r="896" spans="1:12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</row>
    <row r="897" spans="1:12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</row>
    <row r="898" spans="1:12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</row>
    <row r="899" spans="1:12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</row>
    <row r="900" spans="1:12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</row>
    <row r="901" spans="1:12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</row>
    <row r="902" spans="1:12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</row>
    <row r="903" spans="1:12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</row>
    <row r="904" spans="1:12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</row>
    <row r="905" spans="1:12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</row>
    <row r="906" spans="1:12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</row>
    <row r="907" spans="1:12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</row>
    <row r="908" spans="1:12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</row>
    <row r="909" spans="1:12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</row>
    <row r="910" spans="1:12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</row>
    <row r="911" spans="1:12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</row>
    <row r="912" spans="1:12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</row>
    <row r="913" spans="1:12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</row>
    <row r="914" spans="1:12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</row>
    <row r="915" spans="1:12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</row>
    <row r="916" spans="1:12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</row>
    <row r="917" spans="1:12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</row>
    <row r="918" spans="1:12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</row>
    <row r="919" spans="1:12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</row>
    <row r="920" spans="1:12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</row>
    <row r="921" spans="1:12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</row>
    <row r="922" spans="1:12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</row>
    <row r="923" spans="1:12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</row>
    <row r="924" spans="1:12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</row>
    <row r="925" spans="1:12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</row>
    <row r="926" spans="1:12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</row>
    <row r="927" spans="1:12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</row>
    <row r="928" spans="1:12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</row>
    <row r="929" spans="1:12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</row>
    <row r="930" spans="1:12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</row>
    <row r="931" spans="1:12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</row>
    <row r="932" spans="1:12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</row>
    <row r="933" spans="1:12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</row>
    <row r="934" spans="1:12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</row>
    <row r="935" spans="1:12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</row>
    <row r="936" spans="1:12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</row>
    <row r="937" spans="1:12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</row>
    <row r="938" spans="1:12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</row>
    <row r="939" spans="1:12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</row>
    <row r="940" spans="1:12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</row>
    <row r="941" spans="1:12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</row>
    <row r="942" spans="1:12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</row>
    <row r="943" spans="1:12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</row>
    <row r="944" spans="1:12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</row>
    <row r="945" spans="1:12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</row>
    <row r="946" spans="1:12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</row>
    <row r="947" spans="1:12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</row>
    <row r="948" spans="1:12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</row>
    <row r="949" spans="1:12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</row>
    <row r="950" spans="1:12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</row>
    <row r="951" spans="1:12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</row>
    <row r="952" spans="1:12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</row>
    <row r="953" spans="1:12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</row>
    <row r="954" spans="1:12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</row>
    <row r="955" spans="1:12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</row>
    <row r="956" spans="1:12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</row>
    <row r="957" spans="1:12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</row>
    <row r="958" spans="1:12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</row>
    <row r="959" spans="1:12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</row>
    <row r="960" spans="1:12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</row>
    <row r="961" spans="1:12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</row>
    <row r="962" spans="1:12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</row>
    <row r="963" spans="1:12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</row>
    <row r="964" spans="1:12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</row>
    <row r="965" spans="1:12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</row>
    <row r="966" spans="1:12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</row>
    <row r="967" spans="1:12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</row>
    <row r="968" spans="1:12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</row>
    <row r="969" spans="1:12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</row>
    <row r="970" spans="1:12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</row>
    <row r="971" spans="1:12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</row>
    <row r="972" spans="1:12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</row>
    <row r="973" spans="1:12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</row>
    <row r="974" spans="1:12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</row>
    <row r="975" spans="1:12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</row>
    <row r="976" spans="1:12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</row>
    <row r="977" spans="1:12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</row>
    <row r="978" spans="1:12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</row>
    <row r="979" spans="1:12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</row>
    <row r="980" spans="1:12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</row>
    <row r="981" spans="1:12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</row>
    <row r="982" spans="1:12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</row>
    <row r="983" spans="1:12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</row>
    <row r="984" spans="1:12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</row>
    <row r="985" spans="1:12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</row>
    <row r="986" spans="1:12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</row>
    <row r="987" spans="1:12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</row>
    <row r="988" spans="1:12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</row>
    <row r="989" spans="1:12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</row>
    <row r="990" spans="1:12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</row>
    <row r="991" spans="1:12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</row>
    <row r="992" spans="1:12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</row>
    <row r="993" spans="1:12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</row>
    <row r="994" spans="1:12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</row>
    <row r="995" spans="1:12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</row>
    <row r="996" spans="1:12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</row>
    <row r="997" spans="1:12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</row>
    <row r="998" spans="1:12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</row>
    <row r="999" spans="1:12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</row>
    <row r="1000" spans="1:12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</row>
    <row r="1001" spans="1:12" ht="15.75" customHeight="1" x14ac:dyDescent="0.2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</row>
    <row r="1002" spans="1:12" ht="15.75" customHeight="1" x14ac:dyDescent="0.2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</row>
    <row r="1003" spans="1:12" ht="15.75" customHeight="1" x14ac:dyDescent="0.2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</row>
    <row r="1004" spans="1:12" ht="15.75" customHeight="1" x14ac:dyDescent="0.2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</row>
  </sheetData>
  <mergeCells count="48">
    <mergeCell ref="A86:L86"/>
    <mergeCell ref="A87:J87"/>
    <mergeCell ref="A70:C70"/>
    <mergeCell ref="A71:C71"/>
    <mergeCell ref="A72:C72"/>
    <mergeCell ref="A73:C73"/>
    <mergeCell ref="A74:C74"/>
    <mergeCell ref="A75:C75"/>
    <mergeCell ref="A76:C76"/>
    <mergeCell ref="A67:C67"/>
    <mergeCell ref="A68:C68"/>
    <mergeCell ref="A69:C69"/>
    <mergeCell ref="A77:J77"/>
    <mergeCell ref="A80:J80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48:J48"/>
    <mergeCell ref="A51:L51"/>
    <mergeCell ref="A52:L52"/>
    <mergeCell ref="D54:H54"/>
    <mergeCell ref="I54:J54"/>
    <mergeCell ref="K54:K55"/>
    <mergeCell ref="L54:L55"/>
    <mergeCell ref="A54:C55"/>
    <mergeCell ref="I33:I34"/>
    <mergeCell ref="J33:J34"/>
    <mergeCell ref="B5:F5"/>
    <mergeCell ref="A27:J27"/>
    <mergeCell ref="A30:J30"/>
    <mergeCell ref="A31:J31"/>
    <mergeCell ref="A33:A34"/>
    <mergeCell ref="B33:F33"/>
    <mergeCell ref="G33:H33"/>
    <mergeCell ref="A1:J1"/>
    <mergeCell ref="A2:J2"/>
    <mergeCell ref="A3:J3"/>
    <mergeCell ref="A5:A6"/>
    <mergeCell ref="G5:H5"/>
    <mergeCell ref="I5:I6"/>
    <mergeCell ref="J5:J6"/>
  </mergeCells>
  <printOptions horizontalCentered="1"/>
  <pageMargins left="0.70866141732283472" right="0.39370078740157483" top="0.74803149606299213" bottom="0.74803149606299213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011"/>
  <sheetViews>
    <sheetView showGridLines="0" topLeftCell="A82" workbookViewId="0">
      <selection activeCell="N18" sqref="N18"/>
    </sheetView>
  </sheetViews>
  <sheetFormatPr defaultColWidth="12.5703125" defaultRowHeight="15" customHeight="1" x14ac:dyDescent="0.2"/>
  <cols>
    <col min="1" max="1" width="17.85546875" customWidth="1"/>
    <col min="2" max="2" width="12.28515625" customWidth="1"/>
    <col min="3" max="3" width="10" customWidth="1"/>
    <col min="4" max="4" width="12.28515625" customWidth="1"/>
    <col min="5" max="10" width="11.28515625" customWidth="1"/>
    <col min="11" max="12" width="12.140625" customWidth="1"/>
    <col min="13" max="13" width="14.5703125" customWidth="1"/>
  </cols>
  <sheetData>
    <row r="1" spans="1:13" ht="15" customHeight="1" x14ac:dyDescent="0.2">
      <c r="A1" s="402" t="s">
        <v>204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5" customHeight="1" x14ac:dyDescent="0.2">
      <c r="A2" s="402" t="s">
        <v>205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15" customHeight="1" x14ac:dyDescent="0.2">
      <c r="A3" s="402" t="s">
        <v>42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ht="15" customHeight="1" x14ac:dyDescent="0.2">
      <c r="A4" s="402" t="s">
        <v>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5" customHeight="1" x14ac:dyDescent="0.2">
      <c r="A5" s="162"/>
      <c r="B5" s="163"/>
      <c r="C5" s="163"/>
      <c r="D5" s="163"/>
      <c r="E5" s="163"/>
      <c r="F5" s="163"/>
      <c r="G5" s="163"/>
      <c r="H5" s="165"/>
      <c r="I5" s="166"/>
      <c r="J5" s="99"/>
      <c r="K5" s="99"/>
      <c r="L5" s="99"/>
      <c r="M5" s="99"/>
    </row>
    <row r="6" spans="1:13" ht="15" customHeight="1" x14ac:dyDescent="0.2">
      <c r="A6" s="151"/>
      <c r="B6" s="423">
        <v>2022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</row>
    <row r="7" spans="1:13" ht="15" customHeight="1" x14ac:dyDescent="0.2">
      <c r="A7" s="152" t="s">
        <v>43</v>
      </c>
      <c r="B7" s="424" t="s">
        <v>148</v>
      </c>
      <c r="C7" s="405"/>
      <c r="D7" s="406"/>
      <c r="E7" s="404" t="s">
        <v>149</v>
      </c>
      <c r="F7" s="405"/>
      <c r="G7" s="406"/>
      <c r="H7" s="404" t="s">
        <v>206</v>
      </c>
      <c r="I7" s="405"/>
      <c r="J7" s="406"/>
      <c r="K7" s="404" t="s">
        <v>207</v>
      </c>
      <c r="L7" s="405"/>
      <c r="M7" s="405"/>
    </row>
    <row r="8" spans="1:13" ht="15" customHeight="1" x14ac:dyDescent="0.2">
      <c r="A8" s="153"/>
      <c r="B8" s="59" t="s">
        <v>152</v>
      </c>
      <c r="C8" s="101" t="s">
        <v>153</v>
      </c>
      <c r="D8" s="101" t="s">
        <v>17</v>
      </c>
      <c r="E8" s="59" t="s">
        <v>152</v>
      </c>
      <c r="F8" s="101" t="s">
        <v>153</v>
      </c>
      <c r="G8" s="101" t="s">
        <v>17</v>
      </c>
      <c r="H8" s="59" t="s">
        <v>152</v>
      </c>
      <c r="I8" s="101" t="s">
        <v>153</v>
      </c>
      <c r="J8" s="101" t="s">
        <v>17</v>
      </c>
      <c r="K8" s="59" t="s">
        <v>152</v>
      </c>
      <c r="L8" s="101" t="s">
        <v>153</v>
      </c>
      <c r="M8" s="60" t="s">
        <v>17</v>
      </c>
    </row>
    <row r="9" spans="1:13" ht="15" customHeight="1" x14ac:dyDescent="0.2">
      <c r="A9" s="2"/>
      <c r="B9" s="61"/>
      <c r="C9" s="2"/>
      <c r="D9" s="2"/>
      <c r="E9" s="61"/>
      <c r="F9" s="2"/>
      <c r="G9" s="2"/>
      <c r="H9" s="61"/>
      <c r="I9" s="2"/>
      <c r="J9" s="2"/>
      <c r="K9" s="61"/>
      <c r="L9" s="2"/>
      <c r="M9" s="61"/>
    </row>
    <row r="10" spans="1:13" ht="15" customHeight="1" x14ac:dyDescent="0.2">
      <c r="A10" s="154" t="s">
        <v>6</v>
      </c>
      <c r="B10" s="64">
        <v>0</v>
      </c>
      <c r="C10" s="64">
        <v>0</v>
      </c>
      <c r="D10" s="156">
        <v>0</v>
      </c>
      <c r="E10" s="64">
        <v>179.22200000000001</v>
      </c>
      <c r="F10" s="64">
        <v>0</v>
      </c>
      <c r="G10" s="156">
        <v>179.22200000000001</v>
      </c>
      <c r="H10" s="64">
        <v>0</v>
      </c>
      <c r="I10" s="64">
        <v>0</v>
      </c>
      <c r="J10" s="157">
        <v>0</v>
      </c>
      <c r="K10" s="64">
        <v>0</v>
      </c>
      <c r="L10" s="64">
        <v>0</v>
      </c>
      <c r="M10" s="64">
        <v>0</v>
      </c>
    </row>
    <row r="11" spans="1:13" ht="15" customHeight="1" x14ac:dyDescent="0.2">
      <c r="A11" s="155" t="s">
        <v>7</v>
      </c>
      <c r="B11" s="64">
        <v>98.250914300000005</v>
      </c>
      <c r="C11" s="64">
        <v>834.56908569999996</v>
      </c>
      <c r="D11" s="123">
        <v>932.81999999999994</v>
      </c>
      <c r="E11" s="64">
        <v>4152.2999649999992</v>
      </c>
      <c r="F11" s="64">
        <v>76.837500000000006</v>
      </c>
      <c r="G11" s="123">
        <v>4229.1374649999989</v>
      </c>
      <c r="H11" s="64">
        <v>310.09649745330222</v>
      </c>
      <c r="I11" s="64">
        <v>1153.980557546698</v>
      </c>
      <c r="J11" s="123">
        <v>1464.0770550000002</v>
      </c>
      <c r="K11" s="64">
        <v>84379.886885500004</v>
      </c>
      <c r="L11" s="64">
        <v>114259.59188550001</v>
      </c>
      <c r="M11" s="123">
        <v>198639.47877099999</v>
      </c>
    </row>
    <row r="12" spans="1:13" ht="15" customHeight="1" x14ac:dyDescent="0.2">
      <c r="A12" s="155" t="s">
        <v>8</v>
      </c>
      <c r="B12" s="157">
        <v>0</v>
      </c>
      <c r="C12" s="157">
        <v>0</v>
      </c>
      <c r="D12" s="123">
        <v>0</v>
      </c>
      <c r="E12" s="157">
        <v>0</v>
      </c>
      <c r="F12" s="157">
        <v>0</v>
      </c>
      <c r="G12" s="123">
        <v>0</v>
      </c>
      <c r="H12" s="157">
        <v>0</v>
      </c>
      <c r="I12" s="157">
        <v>0</v>
      </c>
      <c r="J12" s="123">
        <v>0</v>
      </c>
      <c r="K12" s="157">
        <v>0</v>
      </c>
      <c r="L12" s="157">
        <v>0</v>
      </c>
      <c r="M12" s="64">
        <v>0</v>
      </c>
    </row>
    <row r="13" spans="1:13" ht="15" customHeight="1" x14ac:dyDescent="0.2">
      <c r="A13" s="155" t="s">
        <v>9</v>
      </c>
      <c r="B13" s="157">
        <v>24.091147035199999</v>
      </c>
      <c r="C13" s="157">
        <v>56.244681964800009</v>
      </c>
      <c r="D13" s="123">
        <v>80.335829000000004</v>
      </c>
      <c r="E13" s="157">
        <v>3.0591849140000003</v>
      </c>
      <c r="F13" s="157">
        <v>2.3168400860000005</v>
      </c>
      <c r="G13" s="123">
        <v>5.3760250000000003</v>
      </c>
      <c r="H13" s="64">
        <v>37.522862000000003</v>
      </c>
      <c r="I13" s="64">
        <v>9.8168030000000002</v>
      </c>
      <c r="J13" s="123">
        <v>47.339665000000004</v>
      </c>
      <c r="K13" s="64">
        <v>0</v>
      </c>
      <c r="L13" s="64">
        <v>0</v>
      </c>
      <c r="M13" s="64">
        <v>0</v>
      </c>
    </row>
    <row r="14" spans="1:13" ht="15" customHeight="1" x14ac:dyDescent="0.2">
      <c r="A14" s="155" t="s">
        <v>10</v>
      </c>
      <c r="B14" s="157">
        <v>0</v>
      </c>
      <c r="C14" s="157">
        <v>0</v>
      </c>
      <c r="D14" s="123">
        <v>0</v>
      </c>
      <c r="E14" s="157">
        <v>402</v>
      </c>
      <c r="F14" s="157">
        <v>0</v>
      </c>
      <c r="G14" s="123">
        <v>402</v>
      </c>
      <c r="H14" s="64">
        <v>0</v>
      </c>
      <c r="I14" s="64">
        <v>0</v>
      </c>
      <c r="J14" s="123">
        <v>0</v>
      </c>
      <c r="K14" s="64">
        <v>0</v>
      </c>
      <c r="L14" s="64">
        <v>0</v>
      </c>
      <c r="M14" s="123">
        <v>0</v>
      </c>
    </row>
    <row r="15" spans="1:13" ht="15" customHeight="1" x14ac:dyDescent="0.2">
      <c r="A15" s="155" t="s">
        <v>11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64">
        <v>0</v>
      </c>
      <c r="I15" s="64">
        <v>0</v>
      </c>
      <c r="J15" s="157">
        <v>0</v>
      </c>
      <c r="K15" s="64">
        <v>0</v>
      </c>
      <c r="L15" s="64">
        <v>0</v>
      </c>
      <c r="M15" s="64">
        <v>0</v>
      </c>
    </row>
    <row r="16" spans="1:13" ht="15" customHeight="1" x14ac:dyDescent="0.2">
      <c r="A16" s="155" t="s">
        <v>12</v>
      </c>
      <c r="B16" s="157">
        <v>5.688596E-4</v>
      </c>
      <c r="C16" s="157">
        <v>187.4884311404</v>
      </c>
      <c r="D16" s="123">
        <v>187.489</v>
      </c>
      <c r="E16" s="157">
        <v>194.77806627267395</v>
      </c>
      <c r="F16" s="157">
        <v>2578.3729337273262</v>
      </c>
      <c r="G16" s="123">
        <v>2773.1510000000003</v>
      </c>
      <c r="H16" s="64">
        <v>82.849436808552497</v>
      </c>
      <c r="I16" s="64">
        <v>2204.9985631914474</v>
      </c>
      <c r="J16" s="123">
        <v>2287.848</v>
      </c>
      <c r="K16" s="64">
        <v>61.138623652823071</v>
      </c>
      <c r="L16" s="64">
        <v>606.87137634717692</v>
      </c>
      <c r="M16" s="123">
        <v>668.01</v>
      </c>
    </row>
    <row r="17" spans="1:13" ht="15" customHeight="1" x14ac:dyDescent="0.2">
      <c r="A17" s="155" t="s">
        <v>13</v>
      </c>
      <c r="B17" s="157">
        <v>0</v>
      </c>
      <c r="C17" s="157">
        <v>0</v>
      </c>
      <c r="D17" s="123">
        <v>0</v>
      </c>
      <c r="E17" s="157">
        <v>0</v>
      </c>
      <c r="F17" s="157">
        <v>0</v>
      </c>
      <c r="G17" s="123">
        <v>0</v>
      </c>
      <c r="H17" s="64">
        <v>0</v>
      </c>
      <c r="I17" s="64">
        <v>0</v>
      </c>
      <c r="J17" s="123">
        <v>0</v>
      </c>
      <c r="K17" s="64">
        <v>0</v>
      </c>
      <c r="L17" s="64">
        <v>0</v>
      </c>
      <c r="M17" s="123">
        <v>0</v>
      </c>
    </row>
    <row r="18" spans="1:13" ht="15" customHeight="1" x14ac:dyDescent="0.2">
      <c r="A18" s="155" t="s">
        <v>14</v>
      </c>
      <c r="B18" s="157">
        <v>0.3372</v>
      </c>
      <c r="C18" s="157">
        <v>8.0927999999999987</v>
      </c>
      <c r="D18" s="123">
        <v>8.4299999999999979</v>
      </c>
      <c r="E18" s="157">
        <v>0</v>
      </c>
      <c r="F18" s="157">
        <v>0</v>
      </c>
      <c r="G18" s="123">
        <v>0</v>
      </c>
      <c r="H18" s="64">
        <v>0.28198411800000001</v>
      </c>
      <c r="I18" s="64">
        <v>1.127936472</v>
      </c>
      <c r="J18" s="123">
        <v>1.40992059</v>
      </c>
      <c r="K18" s="64">
        <v>8.270822299999999</v>
      </c>
      <c r="L18" s="64">
        <v>0</v>
      </c>
      <c r="M18" s="123">
        <v>8.270822299999999</v>
      </c>
    </row>
    <row r="19" spans="1:13" ht="15" customHeight="1" x14ac:dyDescent="0.2">
      <c r="A19" s="155" t="s">
        <v>15</v>
      </c>
      <c r="B19" s="157">
        <v>0</v>
      </c>
      <c r="C19" s="157">
        <v>0</v>
      </c>
      <c r="D19" s="123">
        <v>0</v>
      </c>
      <c r="E19" s="157">
        <v>0</v>
      </c>
      <c r="F19" s="157">
        <v>0</v>
      </c>
      <c r="G19" s="123">
        <v>0</v>
      </c>
      <c r="H19" s="64">
        <v>0</v>
      </c>
      <c r="I19" s="64">
        <v>0</v>
      </c>
      <c r="J19" s="123">
        <v>0</v>
      </c>
      <c r="K19" s="64">
        <v>0</v>
      </c>
      <c r="L19" s="64">
        <v>0</v>
      </c>
      <c r="M19" s="123">
        <v>0</v>
      </c>
    </row>
    <row r="20" spans="1:13" ht="15" customHeight="1" x14ac:dyDescent="0.2">
      <c r="A20" s="155" t="s">
        <v>16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64">
        <v>0</v>
      </c>
      <c r="I20" s="64">
        <v>0</v>
      </c>
      <c r="J20" s="157">
        <v>0</v>
      </c>
      <c r="K20" s="64">
        <v>0</v>
      </c>
      <c r="L20" s="64">
        <v>0</v>
      </c>
      <c r="M20" s="123">
        <v>0</v>
      </c>
    </row>
    <row r="21" spans="1:13" ht="15" customHeight="1" x14ac:dyDescent="0.2">
      <c r="A21" s="208" t="s">
        <v>17</v>
      </c>
      <c r="B21" s="224">
        <v>122.67983019479999</v>
      </c>
      <c r="C21" s="224">
        <v>1086.3949988052</v>
      </c>
      <c r="D21" s="224">
        <v>1209.0748289999999</v>
      </c>
      <c r="E21" s="224">
        <v>4931.3592161866727</v>
      </c>
      <c r="F21" s="224">
        <v>2657.5272738133262</v>
      </c>
      <c r="G21" s="224">
        <v>7588.886489999999</v>
      </c>
      <c r="H21" s="224">
        <v>430.75078037985469</v>
      </c>
      <c r="I21" s="224">
        <v>3369.9238602101454</v>
      </c>
      <c r="J21" s="224">
        <v>3800.6746405900003</v>
      </c>
      <c r="K21" s="224">
        <v>84449.296331452817</v>
      </c>
      <c r="L21" s="224">
        <v>114866.46326184718</v>
      </c>
      <c r="M21" s="224">
        <v>199315.7595933</v>
      </c>
    </row>
    <row r="22" spans="1:13" ht="12.75" x14ac:dyDescent="0.2">
      <c r="A22" s="114" t="s">
        <v>154</v>
      </c>
      <c r="B22" s="76">
        <v>10.146587064116277</v>
      </c>
      <c r="C22" s="76">
        <v>89.853412935883725</v>
      </c>
      <c r="D22" s="76">
        <v>100</v>
      </c>
      <c r="E22" s="76">
        <v>64.981327928475494</v>
      </c>
      <c r="F22" s="76">
        <v>35.018672071524506</v>
      </c>
      <c r="G22" s="76">
        <v>100</v>
      </c>
      <c r="H22" s="76">
        <v>11.333534730375836</v>
      </c>
      <c r="I22" s="76">
        <v>88.666465269624155</v>
      </c>
      <c r="J22" s="76">
        <v>100</v>
      </c>
      <c r="K22" s="76">
        <v>42.369603138141201</v>
      </c>
      <c r="L22" s="76">
        <v>57.630396861858792</v>
      </c>
      <c r="M22" s="76">
        <v>100</v>
      </c>
    </row>
    <row r="23" spans="1:13" ht="15" customHeight="1" x14ac:dyDescent="0.2">
      <c r="A23" s="162"/>
      <c r="B23" s="163"/>
      <c r="C23" s="163"/>
      <c r="D23" s="163"/>
      <c r="E23" s="163"/>
      <c r="F23" s="163"/>
      <c r="G23" s="163"/>
      <c r="H23" s="165"/>
      <c r="I23" s="166"/>
      <c r="J23" s="99"/>
      <c r="K23" s="99"/>
      <c r="L23" s="99"/>
      <c r="M23" s="99"/>
    </row>
    <row r="24" spans="1:13" ht="15" customHeight="1" x14ac:dyDescent="0.2">
      <c r="A24" s="151"/>
      <c r="B24" s="385">
        <v>2023</v>
      </c>
      <c r="C24" s="388"/>
      <c r="D24" s="388"/>
      <c r="E24" s="388"/>
      <c r="F24" s="388"/>
      <c r="G24" s="386"/>
      <c r="H24" s="407" t="s">
        <v>208</v>
      </c>
      <c r="I24" s="389"/>
      <c r="J24" s="389"/>
      <c r="K24" s="99"/>
      <c r="L24" s="99"/>
      <c r="M24" s="99"/>
    </row>
    <row r="25" spans="1:13" ht="15" customHeight="1" x14ac:dyDescent="0.2">
      <c r="A25" s="152" t="s">
        <v>43</v>
      </c>
      <c r="B25" s="426" t="s">
        <v>148</v>
      </c>
      <c r="C25" s="405"/>
      <c r="D25" s="406"/>
      <c r="E25" s="426" t="s">
        <v>149</v>
      </c>
      <c r="F25" s="405"/>
      <c r="G25" s="406"/>
      <c r="H25" s="425"/>
      <c r="I25" s="372"/>
      <c r="J25" s="372"/>
      <c r="K25" s="99"/>
      <c r="L25" s="99"/>
      <c r="M25" s="99"/>
    </row>
    <row r="26" spans="1:13" ht="15" customHeight="1" x14ac:dyDescent="0.2">
      <c r="A26" s="153"/>
      <c r="B26" s="59" t="s">
        <v>152</v>
      </c>
      <c r="C26" s="101" t="s">
        <v>153</v>
      </c>
      <c r="D26" s="101" t="s">
        <v>17</v>
      </c>
      <c r="E26" s="59" t="s">
        <v>152</v>
      </c>
      <c r="F26" s="101" t="s">
        <v>153</v>
      </c>
      <c r="G26" s="101" t="s">
        <v>17</v>
      </c>
      <c r="H26" s="59" t="s">
        <v>152</v>
      </c>
      <c r="I26" s="101" t="s">
        <v>153</v>
      </c>
      <c r="J26" s="167" t="s">
        <v>17</v>
      </c>
      <c r="K26" s="99"/>
      <c r="L26" s="99"/>
      <c r="M26" s="99"/>
    </row>
    <row r="27" spans="1:13" ht="15" customHeight="1" x14ac:dyDescent="0.2">
      <c r="A27" s="2"/>
      <c r="B27" s="61"/>
      <c r="C27" s="2"/>
      <c r="D27" s="2"/>
      <c r="E27" s="61"/>
      <c r="F27" s="2"/>
      <c r="G27" s="2"/>
      <c r="H27" s="61"/>
      <c r="I27" s="2"/>
      <c r="J27" s="2"/>
      <c r="K27" s="99"/>
      <c r="L27" s="99"/>
      <c r="M27" s="99"/>
    </row>
    <row r="28" spans="1:13" ht="15" customHeight="1" x14ac:dyDescent="0.2">
      <c r="A28" s="154" t="s">
        <v>6</v>
      </c>
      <c r="B28" s="64">
        <v>0</v>
      </c>
      <c r="C28" s="64">
        <v>0</v>
      </c>
      <c r="D28" s="156">
        <v>0</v>
      </c>
      <c r="E28" s="157">
        <v>0</v>
      </c>
      <c r="F28" s="157">
        <v>0</v>
      </c>
      <c r="G28" s="123">
        <v>0</v>
      </c>
      <c r="H28" s="68">
        <v>-100</v>
      </c>
      <c r="I28" s="66" t="s">
        <v>0</v>
      </c>
      <c r="J28" s="68">
        <v>-100</v>
      </c>
      <c r="K28" s="99"/>
      <c r="L28" s="99"/>
      <c r="M28" s="99"/>
    </row>
    <row r="29" spans="1:13" ht="15" customHeight="1" x14ac:dyDescent="0.2">
      <c r="A29" s="155" t="s">
        <v>7</v>
      </c>
      <c r="B29" s="64">
        <v>0</v>
      </c>
      <c r="C29" s="64">
        <v>0</v>
      </c>
      <c r="D29" s="123">
        <v>0</v>
      </c>
      <c r="E29" s="157">
        <v>81556.143598719063</v>
      </c>
      <c r="F29" s="157">
        <v>14992.464312280938</v>
      </c>
      <c r="G29" s="123">
        <v>96548.607910999999</v>
      </c>
      <c r="H29" s="202" t="s">
        <v>55</v>
      </c>
      <c r="I29" s="202" t="s">
        <v>55</v>
      </c>
      <c r="J29" s="202" t="s">
        <v>55</v>
      </c>
      <c r="K29" s="99"/>
      <c r="L29" s="99"/>
      <c r="M29" s="99"/>
    </row>
    <row r="30" spans="1:13" ht="15" customHeight="1" x14ac:dyDescent="0.2">
      <c r="A30" s="155" t="s">
        <v>8</v>
      </c>
      <c r="B30" s="157">
        <v>0</v>
      </c>
      <c r="C30" s="157">
        <v>0</v>
      </c>
      <c r="D30" s="123">
        <v>0</v>
      </c>
      <c r="E30" s="157">
        <v>0</v>
      </c>
      <c r="F30" s="157">
        <v>0</v>
      </c>
      <c r="G30" s="123">
        <v>0</v>
      </c>
      <c r="H30" s="66" t="s">
        <v>0</v>
      </c>
      <c r="I30" s="66" t="s">
        <v>0</v>
      </c>
      <c r="J30" s="66" t="s">
        <v>0</v>
      </c>
      <c r="K30" s="99"/>
      <c r="L30" s="99"/>
      <c r="M30" s="99"/>
    </row>
    <row r="31" spans="1:13" ht="15" customHeight="1" x14ac:dyDescent="0.2">
      <c r="A31" s="155" t="s">
        <v>9</v>
      </c>
      <c r="B31" s="64">
        <v>106.08513600000002</v>
      </c>
      <c r="C31" s="64">
        <v>7.0735359999999998</v>
      </c>
      <c r="D31" s="123">
        <v>113.15867200000002</v>
      </c>
      <c r="E31" s="157">
        <v>1.89</v>
      </c>
      <c r="F31" s="157">
        <v>0</v>
      </c>
      <c r="G31" s="123">
        <v>1.89</v>
      </c>
      <c r="H31" s="68">
        <v>-38.21883759459466</v>
      </c>
      <c r="I31" s="68">
        <v>-100</v>
      </c>
      <c r="J31" s="68">
        <v>-64.843913486265421</v>
      </c>
      <c r="K31" s="225"/>
      <c r="L31" s="99"/>
      <c r="M31" s="99"/>
    </row>
    <row r="32" spans="1:13" ht="15" customHeight="1" x14ac:dyDescent="0.2">
      <c r="A32" s="155" t="s">
        <v>10</v>
      </c>
      <c r="B32" s="64">
        <v>107</v>
      </c>
      <c r="C32" s="64">
        <v>0</v>
      </c>
      <c r="D32" s="123">
        <v>107</v>
      </c>
      <c r="E32" s="157">
        <v>0</v>
      </c>
      <c r="F32" s="157">
        <v>0</v>
      </c>
      <c r="G32" s="123">
        <v>0</v>
      </c>
      <c r="H32" s="68">
        <v>-100</v>
      </c>
      <c r="I32" s="66" t="s">
        <v>0</v>
      </c>
      <c r="J32" s="68">
        <v>-100</v>
      </c>
      <c r="K32" s="225"/>
      <c r="L32" s="99"/>
      <c r="M32" s="99"/>
    </row>
    <row r="33" spans="1:13" ht="15" customHeight="1" x14ac:dyDescent="0.2">
      <c r="A33" s="155" t="s">
        <v>11</v>
      </c>
      <c r="B33" s="64">
        <v>0</v>
      </c>
      <c r="C33" s="64">
        <v>0</v>
      </c>
      <c r="D33" s="64">
        <v>0</v>
      </c>
      <c r="E33" s="157">
        <v>0</v>
      </c>
      <c r="F33" s="157">
        <v>0</v>
      </c>
      <c r="G33" s="64">
        <v>0</v>
      </c>
      <c r="H33" s="66" t="s">
        <v>0</v>
      </c>
      <c r="I33" s="66" t="s">
        <v>0</v>
      </c>
      <c r="J33" s="66" t="s">
        <v>0</v>
      </c>
      <c r="K33" s="225"/>
      <c r="L33" s="99"/>
      <c r="M33" s="99"/>
    </row>
    <row r="34" spans="1:13" ht="15" customHeight="1" x14ac:dyDescent="0.2">
      <c r="A34" s="155" t="s">
        <v>12</v>
      </c>
      <c r="B34" s="64">
        <v>60.728971574281999</v>
      </c>
      <c r="C34" s="64">
        <v>44.817028425718</v>
      </c>
      <c r="D34" s="123">
        <v>105.54599999999999</v>
      </c>
      <c r="E34" s="157">
        <v>7.8914724578999992E-2</v>
      </c>
      <c r="F34" s="157">
        <v>1173.4000852754214</v>
      </c>
      <c r="G34" s="123">
        <v>1173.4790000000003</v>
      </c>
      <c r="H34" s="68">
        <v>-99.959484799244009</v>
      </c>
      <c r="I34" s="68">
        <v>-54.490676273926738</v>
      </c>
      <c r="J34" s="68">
        <v>-57.684273232867589</v>
      </c>
      <c r="K34" s="225"/>
      <c r="L34" s="225"/>
      <c r="M34" s="225"/>
    </row>
    <row r="35" spans="1:13" ht="15" customHeight="1" x14ac:dyDescent="0.2">
      <c r="A35" s="155" t="s">
        <v>13</v>
      </c>
      <c r="B35" s="64">
        <v>0</v>
      </c>
      <c r="C35" s="64">
        <v>0</v>
      </c>
      <c r="D35" s="123">
        <v>0</v>
      </c>
      <c r="E35" s="157">
        <v>0</v>
      </c>
      <c r="F35" s="157">
        <v>0</v>
      </c>
      <c r="G35" s="123">
        <v>0</v>
      </c>
      <c r="H35" s="66" t="s">
        <v>0</v>
      </c>
      <c r="I35" s="66" t="s">
        <v>0</v>
      </c>
      <c r="J35" s="66" t="s">
        <v>0</v>
      </c>
      <c r="K35" s="225"/>
      <c r="L35" s="225"/>
      <c r="M35" s="225"/>
    </row>
    <row r="36" spans="1:13" ht="15" customHeight="1" x14ac:dyDescent="0.2">
      <c r="A36" s="155" t="s">
        <v>14</v>
      </c>
      <c r="B36" s="64">
        <v>0</v>
      </c>
      <c r="C36" s="64">
        <v>0</v>
      </c>
      <c r="D36" s="123">
        <v>0</v>
      </c>
      <c r="E36" s="157">
        <v>1.2354159999999998</v>
      </c>
      <c r="F36" s="157">
        <v>46.909945929999999</v>
      </c>
      <c r="G36" s="123">
        <v>48.14536193</v>
      </c>
      <c r="H36" s="66" t="s">
        <v>0</v>
      </c>
      <c r="I36" s="66" t="s">
        <v>0</v>
      </c>
      <c r="J36" s="66" t="s">
        <v>0</v>
      </c>
      <c r="K36" s="225"/>
      <c r="L36" s="225"/>
      <c r="M36" s="225"/>
    </row>
    <row r="37" spans="1:13" ht="15" customHeight="1" x14ac:dyDescent="0.2">
      <c r="A37" s="155" t="s">
        <v>15</v>
      </c>
      <c r="B37" s="64">
        <v>0</v>
      </c>
      <c r="C37" s="64">
        <v>0</v>
      </c>
      <c r="D37" s="123">
        <v>0</v>
      </c>
      <c r="E37" s="157">
        <v>0</v>
      </c>
      <c r="F37" s="157">
        <v>0</v>
      </c>
      <c r="G37" s="123">
        <v>0</v>
      </c>
      <c r="H37" s="66" t="s">
        <v>0</v>
      </c>
      <c r="I37" s="66" t="s">
        <v>0</v>
      </c>
      <c r="J37" s="66" t="s">
        <v>0</v>
      </c>
      <c r="K37" s="225"/>
      <c r="L37" s="225"/>
      <c r="M37" s="225"/>
    </row>
    <row r="38" spans="1:13" ht="15" customHeight="1" x14ac:dyDescent="0.2">
      <c r="A38" s="155" t="s">
        <v>16</v>
      </c>
      <c r="B38" s="64">
        <v>0</v>
      </c>
      <c r="C38" s="64">
        <v>0</v>
      </c>
      <c r="D38" s="64">
        <v>0</v>
      </c>
      <c r="E38" s="157">
        <v>0</v>
      </c>
      <c r="F38" s="157">
        <v>0</v>
      </c>
      <c r="G38" s="64">
        <v>0</v>
      </c>
      <c r="H38" s="66" t="s">
        <v>0</v>
      </c>
      <c r="I38" s="66" t="s">
        <v>0</v>
      </c>
      <c r="J38" s="66" t="s">
        <v>0</v>
      </c>
      <c r="K38" s="225"/>
      <c r="L38" s="225"/>
      <c r="M38" s="225"/>
    </row>
    <row r="39" spans="1:13" ht="15" customHeight="1" x14ac:dyDescent="0.2">
      <c r="A39" s="208" t="s">
        <v>17</v>
      </c>
      <c r="B39" s="127">
        <v>273.81410757428205</v>
      </c>
      <c r="C39" s="127">
        <v>51.890564425717997</v>
      </c>
      <c r="D39" s="127">
        <v>325.70467200000002</v>
      </c>
      <c r="E39" s="127">
        <v>81559.34792944364</v>
      </c>
      <c r="F39" s="127">
        <v>16212.774343486359</v>
      </c>
      <c r="G39" s="127">
        <v>97772.122272930006</v>
      </c>
      <c r="H39" s="142" t="s">
        <v>55</v>
      </c>
      <c r="I39" s="226">
        <v>510.06991360891669</v>
      </c>
      <c r="J39" s="142" t="s">
        <v>55</v>
      </c>
      <c r="K39" s="227"/>
      <c r="L39" s="228"/>
      <c r="M39" s="229"/>
    </row>
    <row r="40" spans="1:13" ht="15" customHeight="1" x14ac:dyDescent="0.2">
      <c r="A40" s="160" t="s">
        <v>154</v>
      </c>
      <c r="B40" s="230">
        <v>84.068216121346282</v>
      </c>
      <c r="C40" s="230">
        <v>15.931783878653723</v>
      </c>
      <c r="D40" s="230">
        <v>100</v>
      </c>
      <c r="E40" s="230">
        <v>83.41779439109591</v>
      </c>
      <c r="F40" s="230">
        <v>16.582205608904086</v>
      </c>
      <c r="G40" s="230">
        <v>100</v>
      </c>
      <c r="H40" s="231"/>
      <c r="I40" s="231"/>
      <c r="J40" s="231"/>
      <c r="K40" s="227"/>
      <c r="L40" s="229"/>
      <c r="M40" s="229"/>
    </row>
    <row r="41" spans="1:13" ht="15" customHeight="1" x14ac:dyDescent="0.2">
      <c r="A41" s="362" t="s">
        <v>22</v>
      </c>
      <c r="B41" s="357"/>
      <c r="C41" s="357"/>
      <c r="D41" s="357"/>
      <c r="E41" s="357"/>
      <c r="F41" s="357"/>
      <c r="G41" s="357"/>
      <c r="H41" s="357"/>
      <c r="I41" s="357"/>
      <c r="J41" s="357"/>
      <c r="K41" s="232"/>
      <c r="L41" s="233"/>
      <c r="M41" s="233"/>
    </row>
    <row r="42" spans="1:13" ht="15" customHeight="1" x14ac:dyDescent="0.2">
      <c r="A42" s="91" t="s">
        <v>73</v>
      </c>
      <c r="B42" s="175"/>
      <c r="C42" s="427"/>
      <c r="D42" s="364"/>
      <c r="E42" s="364"/>
      <c r="F42" s="364"/>
      <c r="G42" s="364"/>
      <c r="H42" s="364"/>
      <c r="I42" s="364"/>
      <c r="J42" s="365"/>
      <c r="K42" s="232"/>
      <c r="L42" s="233"/>
      <c r="M42" s="233"/>
    </row>
    <row r="43" spans="1:13" ht="15" customHeight="1" x14ac:dyDescent="0.2">
      <c r="A43" s="78" t="s">
        <v>209</v>
      </c>
      <c r="B43" s="175"/>
      <c r="C43" s="366"/>
      <c r="D43" s="367"/>
      <c r="E43" s="367"/>
      <c r="F43" s="367"/>
      <c r="G43" s="367"/>
      <c r="H43" s="367"/>
      <c r="I43" s="367"/>
      <c r="J43" s="368"/>
      <c r="K43" s="99"/>
      <c r="L43" s="99"/>
      <c r="M43" s="99"/>
    </row>
    <row r="44" spans="1:13" ht="15" customHeight="1" x14ac:dyDescent="0.2">
      <c r="A44" s="78"/>
      <c r="B44" s="175"/>
      <c r="C44" s="234"/>
      <c r="D44" s="234"/>
      <c r="E44" s="234"/>
      <c r="F44" s="234"/>
      <c r="G44" s="234"/>
      <c r="H44" s="234"/>
      <c r="I44" s="234"/>
      <c r="J44" s="234"/>
      <c r="K44" s="99"/>
      <c r="L44" s="99"/>
      <c r="M44" s="99"/>
    </row>
    <row r="45" spans="1:13" ht="15" customHeight="1" x14ac:dyDescent="0.2">
      <c r="A45" s="395" t="s">
        <v>210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7"/>
    </row>
    <row r="46" spans="1:13" ht="15" customHeight="1" x14ac:dyDescent="0.2">
      <c r="A46" s="395" t="s">
        <v>205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7"/>
    </row>
    <row r="47" spans="1:13" ht="15" customHeight="1" x14ac:dyDescent="0.2">
      <c r="A47" s="395" t="s">
        <v>42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7"/>
    </row>
    <row r="48" spans="1:13" ht="15" customHeight="1" x14ac:dyDescent="0.2">
      <c r="A48" s="402" t="s">
        <v>3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</row>
    <row r="49" spans="1:13" ht="15" customHeight="1" x14ac:dyDescent="0.2">
      <c r="A49" s="162"/>
      <c r="B49" s="163"/>
      <c r="C49" s="163"/>
      <c r="D49" s="163"/>
      <c r="E49" s="163"/>
      <c r="F49" s="163"/>
      <c r="G49" s="163"/>
      <c r="H49" s="165"/>
      <c r="I49" s="166"/>
      <c r="J49" s="99"/>
      <c r="K49" s="99"/>
      <c r="L49" s="99"/>
      <c r="M49" s="99"/>
    </row>
    <row r="50" spans="1:13" ht="15" customHeight="1" x14ac:dyDescent="0.2">
      <c r="A50" s="235"/>
      <c r="B50" s="408">
        <v>2022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428"/>
    </row>
    <row r="51" spans="1:13" ht="15" customHeight="1" x14ac:dyDescent="0.2">
      <c r="A51" s="236" t="s">
        <v>43</v>
      </c>
      <c r="B51" s="426" t="s">
        <v>148</v>
      </c>
      <c r="C51" s="405"/>
      <c r="D51" s="406"/>
      <c r="E51" s="429" t="s">
        <v>149</v>
      </c>
      <c r="F51" s="405"/>
      <c r="G51" s="406"/>
      <c r="H51" s="429" t="s">
        <v>211</v>
      </c>
      <c r="I51" s="405"/>
      <c r="J51" s="406"/>
      <c r="K51" s="426" t="s">
        <v>212</v>
      </c>
      <c r="L51" s="405"/>
      <c r="M51" s="406"/>
    </row>
    <row r="52" spans="1:13" ht="15" customHeight="1" x14ac:dyDescent="0.2">
      <c r="A52" s="237"/>
      <c r="B52" s="238" t="s">
        <v>213</v>
      </c>
      <c r="C52" s="102" t="s">
        <v>214</v>
      </c>
      <c r="D52" s="238" t="s">
        <v>215</v>
      </c>
      <c r="E52" s="238" t="s">
        <v>213</v>
      </c>
      <c r="F52" s="102" t="s">
        <v>214</v>
      </c>
      <c r="G52" s="238" t="s">
        <v>215</v>
      </c>
      <c r="H52" s="238" t="s">
        <v>213</v>
      </c>
      <c r="I52" s="102" t="s">
        <v>214</v>
      </c>
      <c r="J52" s="238" t="s">
        <v>215</v>
      </c>
      <c r="K52" s="238" t="s">
        <v>213</v>
      </c>
      <c r="L52" s="102" t="s">
        <v>214</v>
      </c>
      <c r="M52" s="238" t="s">
        <v>215</v>
      </c>
    </row>
    <row r="53" spans="1:13" ht="15" customHeight="1" x14ac:dyDescent="0.2">
      <c r="A53" s="31"/>
      <c r="B53" s="31"/>
      <c r="C53" s="239"/>
      <c r="D53" s="31"/>
      <c r="E53" s="31"/>
      <c r="F53" s="239"/>
      <c r="G53" s="31"/>
      <c r="H53" s="31"/>
      <c r="I53" s="239"/>
      <c r="J53" s="31"/>
      <c r="K53" s="31"/>
      <c r="L53" s="239"/>
      <c r="M53" s="31"/>
    </row>
    <row r="54" spans="1:13" ht="15" customHeight="1" x14ac:dyDescent="0.2">
      <c r="A54" s="240" t="s">
        <v>6</v>
      </c>
      <c r="B54" s="64">
        <v>0</v>
      </c>
      <c r="C54" s="64">
        <v>0</v>
      </c>
      <c r="D54" s="241">
        <v>0</v>
      </c>
      <c r="E54" s="64">
        <v>0</v>
      </c>
      <c r="F54" s="64">
        <v>0</v>
      </c>
      <c r="G54" s="241">
        <v>0</v>
      </c>
      <c r="H54" s="64">
        <v>0</v>
      </c>
      <c r="I54" s="64">
        <v>0</v>
      </c>
      <c r="J54" s="241">
        <v>0</v>
      </c>
      <c r="K54" s="64">
        <v>150</v>
      </c>
      <c r="L54" s="64">
        <v>0</v>
      </c>
      <c r="M54" s="241">
        <v>150</v>
      </c>
    </row>
    <row r="55" spans="1:13" ht="15" customHeight="1" x14ac:dyDescent="0.2">
      <c r="A55" s="155" t="s">
        <v>7</v>
      </c>
      <c r="B55" s="64">
        <v>3492.3807400000001</v>
      </c>
      <c r="C55" s="64">
        <v>834.56908569999996</v>
      </c>
      <c r="D55" s="123">
        <v>4326.9498256999996</v>
      </c>
      <c r="E55" s="64">
        <v>3486.0199442807148</v>
      </c>
      <c r="F55" s="64">
        <v>76.837500000000006</v>
      </c>
      <c r="G55" s="123">
        <v>3562.8574442807148</v>
      </c>
      <c r="H55" s="64">
        <v>1004.420532283926</v>
      </c>
      <c r="I55" s="64">
        <v>1153.980557546698</v>
      </c>
      <c r="J55" s="123">
        <v>2158.4010898306242</v>
      </c>
      <c r="K55" s="64">
        <v>13870.696545522156</v>
      </c>
      <c r="L55" s="64">
        <v>114259.59188550001</v>
      </c>
      <c r="M55" s="241">
        <v>128130.28843102216</v>
      </c>
    </row>
    <row r="56" spans="1:13" ht="15" customHeight="1" x14ac:dyDescent="0.2">
      <c r="A56" s="155" t="s">
        <v>8</v>
      </c>
      <c r="B56" s="64">
        <v>0</v>
      </c>
      <c r="C56" s="64">
        <v>0</v>
      </c>
      <c r="D56" s="123">
        <v>0</v>
      </c>
      <c r="E56" s="64">
        <v>291.45378205000003</v>
      </c>
      <c r="F56" s="64">
        <v>0</v>
      </c>
      <c r="G56" s="123">
        <v>291.45378205000003</v>
      </c>
      <c r="H56" s="64">
        <v>0</v>
      </c>
      <c r="I56" s="64">
        <v>0</v>
      </c>
      <c r="J56" s="123">
        <v>0</v>
      </c>
      <c r="K56" s="64">
        <v>30.221952399999999</v>
      </c>
      <c r="L56" s="64">
        <v>0</v>
      </c>
      <c r="M56" s="241">
        <v>30.221952399999999</v>
      </c>
    </row>
    <row r="57" spans="1:13" ht="15" customHeight="1" x14ac:dyDescent="0.2">
      <c r="A57" s="155" t="s">
        <v>9</v>
      </c>
      <c r="B57" s="64">
        <v>15.134817811534401</v>
      </c>
      <c r="C57" s="64">
        <v>56.244681964800009</v>
      </c>
      <c r="D57" s="123">
        <v>71.379499776334413</v>
      </c>
      <c r="E57" s="64">
        <v>93.685008050200011</v>
      </c>
      <c r="F57" s="64">
        <v>2.3168400860000005</v>
      </c>
      <c r="G57" s="123">
        <v>96.00184813620001</v>
      </c>
      <c r="H57" s="64">
        <v>1354.3780720617451</v>
      </c>
      <c r="I57" s="64">
        <v>9.8168030000000002</v>
      </c>
      <c r="J57" s="123">
        <v>1364.1948750617451</v>
      </c>
      <c r="K57" s="64">
        <v>142.42267731204001</v>
      </c>
      <c r="L57" s="64">
        <v>0</v>
      </c>
      <c r="M57" s="241">
        <v>142.42267731204001</v>
      </c>
    </row>
    <row r="58" spans="1:13" ht="15" customHeight="1" x14ac:dyDescent="0.2">
      <c r="A58" s="155" t="s">
        <v>10</v>
      </c>
      <c r="B58" s="64">
        <v>0</v>
      </c>
      <c r="C58" s="64">
        <v>0</v>
      </c>
      <c r="D58" s="123">
        <v>0</v>
      </c>
      <c r="E58" s="64">
        <v>0</v>
      </c>
      <c r="F58" s="64">
        <v>0</v>
      </c>
      <c r="G58" s="123">
        <v>0</v>
      </c>
      <c r="H58" s="64">
        <v>0</v>
      </c>
      <c r="I58" s="64">
        <v>0</v>
      </c>
      <c r="J58" s="123">
        <v>0</v>
      </c>
      <c r="K58" s="64">
        <v>0</v>
      </c>
      <c r="L58" s="64">
        <v>0</v>
      </c>
      <c r="M58" s="241">
        <v>0</v>
      </c>
    </row>
    <row r="59" spans="1:13" ht="15" customHeight="1" x14ac:dyDescent="0.2">
      <c r="A59" s="155" t="s">
        <v>11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2.3650000000000004E-2</v>
      </c>
      <c r="L59" s="64">
        <v>0</v>
      </c>
      <c r="M59" s="241">
        <v>2.3650000000000004E-2</v>
      </c>
    </row>
    <row r="60" spans="1:13" ht="15" customHeight="1" x14ac:dyDescent="0.2">
      <c r="A60" s="155" t="s">
        <v>12</v>
      </c>
      <c r="B60" s="64">
        <v>4285.9706071627006</v>
      </c>
      <c r="C60" s="64">
        <v>187.4884311404</v>
      </c>
      <c r="D60" s="123">
        <v>4473.4590383031009</v>
      </c>
      <c r="E60" s="64">
        <v>6744.0308596294508</v>
      </c>
      <c r="F60" s="64">
        <v>2578.3729337273262</v>
      </c>
      <c r="G60" s="123">
        <v>9322.4037933567779</v>
      </c>
      <c r="H60" s="64">
        <v>7043.159890208487</v>
      </c>
      <c r="I60" s="64">
        <v>2204.9985631914474</v>
      </c>
      <c r="J60" s="123">
        <v>9248.1584533999339</v>
      </c>
      <c r="K60" s="64">
        <v>40857.39561003913</v>
      </c>
      <c r="L60" s="64">
        <v>606.87137634717692</v>
      </c>
      <c r="M60" s="241">
        <v>41464.266986386305</v>
      </c>
    </row>
    <row r="61" spans="1:13" ht="15" customHeight="1" x14ac:dyDescent="0.2">
      <c r="A61" s="155" t="s">
        <v>13</v>
      </c>
      <c r="B61" s="64">
        <v>0</v>
      </c>
      <c r="C61" s="64">
        <v>0</v>
      </c>
      <c r="D61" s="123">
        <v>0</v>
      </c>
      <c r="E61" s="64">
        <v>0</v>
      </c>
      <c r="F61" s="64">
        <v>0</v>
      </c>
      <c r="G61" s="123">
        <v>0</v>
      </c>
      <c r="H61" s="64">
        <v>0</v>
      </c>
      <c r="I61" s="64">
        <v>0</v>
      </c>
      <c r="J61" s="123">
        <v>0</v>
      </c>
      <c r="K61" s="64">
        <v>0</v>
      </c>
      <c r="L61" s="64">
        <v>0</v>
      </c>
      <c r="M61" s="241">
        <v>0</v>
      </c>
    </row>
    <row r="62" spans="1:13" ht="15" customHeight="1" x14ac:dyDescent="0.2">
      <c r="A62" s="240" t="s">
        <v>14</v>
      </c>
      <c r="B62" s="64">
        <v>100.74</v>
      </c>
      <c r="C62" s="64">
        <v>8.0927999999999987</v>
      </c>
      <c r="D62" s="241">
        <v>108.83279999999999</v>
      </c>
      <c r="E62" s="64">
        <v>32982.809688215675</v>
      </c>
      <c r="F62" s="64">
        <v>0</v>
      </c>
      <c r="G62" s="241">
        <v>32982.809688215675</v>
      </c>
      <c r="H62" s="64">
        <v>275.00487439999995</v>
      </c>
      <c r="I62" s="64">
        <v>1.127936472</v>
      </c>
      <c r="J62" s="241">
        <v>276.13281087199994</v>
      </c>
      <c r="K62" s="64">
        <v>3691.2280000000001</v>
      </c>
      <c r="L62" s="64">
        <v>0</v>
      </c>
      <c r="M62" s="241">
        <v>3691.2280000000001</v>
      </c>
    </row>
    <row r="63" spans="1:13" ht="15" customHeight="1" x14ac:dyDescent="0.2">
      <c r="A63" s="240" t="s">
        <v>15</v>
      </c>
      <c r="B63" s="64">
        <v>0</v>
      </c>
      <c r="C63" s="64">
        <v>0</v>
      </c>
      <c r="D63" s="241">
        <v>0</v>
      </c>
      <c r="E63" s="64">
        <v>0</v>
      </c>
      <c r="F63" s="64">
        <v>0</v>
      </c>
      <c r="G63" s="241">
        <v>0</v>
      </c>
      <c r="H63" s="64">
        <v>0</v>
      </c>
      <c r="I63" s="64">
        <v>0</v>
      </c>
      <c r="J63" s="241">
        <v>0</v>
      </c>
      <c r="K63" s="64">
        <v>0</v>
      </c>
      <c r="L63" s="64">
        <v>0</v>
      </c>
      <c r="M63" s="241">
        <v>0</v>
      </c>
    </row>
    <row r="64" spans="1:13" ht="15" customHeight="1" x14ac:dyDescent="0.2">
      <c r="A64" s="240" t="s">
        <v>16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241">
        <v>0</v>
      </c>
    </row>
    <row r="65" spans="1:13" ht="15" customHeight="1" x14ac:dyDescent="0.2">
      <c r="A65" s="242" t="s">
        <v>17</v>
      </c>
      <c r="B65" s="243">
        <v>7894.226164974235</v>
      </c>
      <c r="C65" s="243">
        <v>1086.3949988052</v>
      </c>
      <c r="D65" s="243">
        <v>8980.6211637794349</v>
      </c>
      <c r="E65" s="243">
        <v>43597.999282226039</v>
      </c>
      <c r="F65" s="243">
        <v>2657.5272738133262</v>
      </c>
      <c r="G65" s="243">
        <v>46255.526556039367</v>
      </c>
      <c r="H65" s="243">
        <v>9676.963368954157</v>
      </c>
      <c r="I65" s="243">
        <v>3369.9238602101454</v>
      </c>
      <c r="J65" s="243">
        <v>13046.887229164302</v>
      </c>
      <c r="K65" s="243">
        <v>58741.988435273328</v>
      </c>
      <c r="L65" s="243">
        <v>114866.46326184718</v>
      </c>
      <c r="M65" s="243">
        <v>173608.4516971205</v>
      </c>
    </row>
    <row r="66" spans="1:13" ht="15" customHeight="1" x14ac:dyDescent="0.2">
      <c r="A66" s="244" t="s">
        <v>154</v>
      </c>
      <c r="B66" s="245">
        <v>87.902896926697679</v>
      </c>
      <c r="C66" s="245">
        <v>12.097103073302314</v>
      </c>
      <c r="D66" s="245">
        <v>100</v>
      </c>
      <c r="E66" s="245">
        <v>94.254681609572231</v>
      </c>
      <c r="F66" s="245">
        <v>5.7453183904277605</v>
      </c>
      <c r="G66" s="245">
        <v>99.999999999999986</v>
      </c>
      <c r="H66" s="245">
        <v>74.170667677136038</v>
      </c>
      <c r="I66" s="245">
        <v>25.829332322863962</v>
      </c>
      <c r="J66" s="245">
        <v>100</v>
      </c>
      <c r="K66" s="245">
        <v>33.835903644688528</v>
      </c>
      <c r="L66" s="245">
        <v>66.164096355311472</v>
      </c>
      <c r="M66" s="245">
        <v>100</v>
      </c>
    </row>
    <row r="67" spans="1:13" ht="15" customHeight="1" x14ac:dyDescent="0.2">
      <c r="A67" s="162"/>
      <c r="B67" s="163"/>
      <c r="C67" s="163"/>
      <c r="D67" s="163"/>
      <c r="E67" s="163"/>
      <c r="F67" s="163"/>
      <c r="G67" s="163"/>
      <c r="H67" s="165"/>
      <c r="I67" s="166"/>
      <c r="J67" s="99"/>
      <c r="K67" s="99"/>
      <c r="L67" s="99"/>
      <c r="M67" s="99"/>
    </row>
    <row r="68" spans="1:13" ht="15" customHeight="1" x14ac:dyDescent="0.2">
      <c r="A68" s="235"/>
      <c r="B68" s="430">
        <v>2023</v>
      </c>
      <c r="C68" s="431"/>
      <c r="D68" s="431"/>
      <c r="E68" s="431"/>
      <c r="F68" s="431"/>
      <c r="G68" s="432"/>
      <c r="H68" s="407" t="s">
        <v>208</v>
      </c>
      <c r="I68" s="389"/>
      <c r="J68" s="389"/>
      <c r="K68" s="99"/>
      <c r="L68" s="99"/>
      <c r="M68" s="99"/>
    </row>
    <row r="69" spans="1:13" ht="15" customHeight="1" x14ac:dyDescent="0.2">
      <c r="A69" s="236" t="s">
        <v>43</v>
      </c>
      <c r="B69" s="426" t="s">
        <v>216</v>
      </c>
      <c r="C69" s="405"/>
      <c r="D69" s="406"/>
      <c r="E69" s="433" t="s">
        <v>149</v>
      </c>
      <c r="F69" s="405"/>
      <c r="G69" s="406"/>
      <c r="H69" s="425"/>
      <c r="I69" s="372"/>
      <c r="J69" s="372"/>
      <c r="K69" s="99"/>
      <c r="L69" s="99"/>
      <c r="M69" s="99"/>
    </row>
    <row r="70" spans="1:13" ht="15" customHeight="1" x14ac:dyDescent="0.2">
      <c r="A70" s="237"/>
      <c r="B70" s="238" t="s">
        <v>213</v>
      </c>
      <c r="C70" s="102" t="s">
        <v>214</v>
      </c>
      <c r="D70" s="238" t="s">
        <v>215</v>
      </c>
      <c r="E70" s="238" t="s">
        <v>213</v>
      </c>
      <c r="F70" s="102" t="s">
        <v>214</v>
      </c>
      <c r="G70" s="238" t="s">
        <v>215</v>
      </c>
      <c r="H70" s="238" t="s">
        <v>213</v>
      </c>
      <c r="I70" s="102" t="s">
        <v>214</v>
      </c>
      <c r="J70" s="246" t="s">
        <v>215</v>
      </c>
      <c r="K70" s="99"/>
      <c r="L70" s="99"/>
      <c r="M70" s="99"/>
    </row>
    <row r="71" spans="1:13" ht="15" customHeight="1" x14ac:dyDescent="0.2">
      <c r="A71" s="162"/>
      <c r="B71" s="99"/>
      <c r="C71" s="99"/>
      <c r="D71" s="99"/>
      <c r="E71" s="99"/>
      <c r="F71" s="99"/>
      <c r="G71" s="99"/>
      <c r="H71" s="175"/>
      <c r="I71" s="175"/>
      <c r="J71" s="175"/>
      <c r="K71" s="99"/>
      <c r="L71" s="99"/>
      <c r="M71" s="99"/>
    </row>
    <row r="72" spans="1:13" ht="15" customHeight="1" x14ac:dyDescent="0.2">
      <c r="A72" s="155" t="s">
        <v>6</v>
      </c>
      <c r="B72" s="64">
        <v>0</v>
      </c>
      <c r="C72" s="64">
        <v>0</v>
      </c>
      <c r="D72" s="123">
        <v>0</v>
      </c>
      <c r="E72" s="64">
        <v>0</v>
      </c>
      <c r="F72" s="64">
        <v>0</v>
      </c>
      <c r="G72" s="123">
        <v>0</v>
      </c>
      <c r="H72" s="247" t="s">
        <v>0</v>
      </c>
      <c r="I72" s="247" t="s">
        <v>0</v>
      </c>
      <c r="J72" s="247" t="s">
        <v>0</v>
      </c>
      <c r="K72" s="99"/>
      <c r="L72" s="99" t="s">
        <v>30</v>
      </c>
      <c r="M72" s="99"/>
    </row>
    <row r="73" spans="1:13" ht="15" customHeight="1" x14ac:dyDescent="0.2">
      <c r="A73" s="155" t="s">
        <v>7</v>
      </c>
      <c r="B73" s="64">
        <v>400855.14577649347</v>
      </c>
      <c r="C73" s="64"/>
      <c r="D73" s="123">
        <v>400855.14577649347</v>
      </c>
      <c r="E73" s="157">
        <v>7336.1455150326947</v>
      </c>
      <c r="F73" s="64">
        <v>14992.464312280938</v>
      </c>
      <c r="G73" s="123">
        <v>22328.60982731363</v>
      </c>
      <c r="H73" s="66">
        <v>110.44473733056606</v>
      </c>
      <c r="I73" s="202" t="s">
        <v>55</v>
      </c>
      <c r="J73" s="66">
        <v>526.70511454665927</v>
      </c>
      <c r="K73" s="99"/>
      <c r="L73" s="99"/>
      <c r="M73" s="248"/>
    </row>
    <row r="74" spans="1:13" ht="15" customHeight="1" x14ac:dyDescent="0.2">
      <c r="A74" s="155" t="s">
        <v>8</v>
      </c>
      <c r="B74" s="64">
        <v>0</v>
      </c>
      <c r="C74" s="64">
        <v>0</v>
      </c>
      <c r="D74" s="123">
        <v>0</v>
      </c>
      <c r="E74" s="64">
        <v>358.96859577600003</v>
      </c>
      <c r="F74" s="64">
        <v>0</v>
      </c>
      <c r="G74" s="123">
        <v>358.96859577600003</v>
      </c>
      <c r="H74" s="66">
        <v>23.164843925208544</v>
      </c>
      <c r="I74" s="247" t="s">
        <v>0</v>
      </c>
      <c r="J74" s="66">
        <v>23.164843925208544</v>
      </c>
      <c r="K74" s="99"/>
      <c r="L74" s="99"/>
      <c r="M74" s="248"/>
    </row>
    <row r="75" spans="1:13" ht="15" customHeight="1" x14ac:dyDescent="0.2">
      <c r="A75" s="155" t="s">
        <v>9</v>
      </c>
      <c r="B75" s="64">
        <v>154.15172060000003</v>
      </c>
      <c r="C75" s="64">
        <v>7.0735359999999998</v>
      </c>
      <c r="D75" s="123">
        <v>161.22525660000002</v>
      </c>
      <c r="E75" s="157">
        <v>194.47281917550001</v>
      </c>
      <c r="F75" s="64">
        <v>0</v>
      </c>
      <c r="G75" s="123">
        <v>194.47281917550001</v>
      </c>
      <c r="H75" s="66">
        <v>107.58157919065772</v>
      </c>
      <c r="I75" s="68">
        <v>-100</v>
      </c>
      <c r="J75" s="66">
        <v>102.57195351030846</v>
      </c>
      <c r="K75" s="225"/>
      <c r="L75" s="225"/>
      <c r="M75" s="99"/>
    </row>
    <row r="76" spans="1:13" ht="15" customHeight="1" x14ac:dyDescent="0.2">
      <c r="A76" s="155" t="s">
        <v>10</v>
      </c>
      <c r="B76" s="64">
        <v>0</v>
      </c>
      <c r="C76" s="64">
        <v>0</v>
      </c>
      <c r="D76" s="123">
        <v>0</v>
      </c>
      <c r="E76" s="157">
        <v>0</v>
      </c>
      <c r="F76" s="157">
        <v>0</v>
      </c>
      <c r="G76" s="123">
        <v>0</v>
      </c>
      <c r="H76" s="247" t="s">
        <v>0</v>
      </c>
      <c r="I76" s="247" t="s">
        <v>0</v>
      </c>
      <c r="J76" s="247" t="s">
        <v>0</v>
      </c>
      <c r="K76" s="225"/>
      <c r="L76" s="225"/>
      <c r="M76" s="99"/>
    </row>
    <row r="77" spans="1:13" ht="15" customHeight="1" x14ac:dyDescent="0.2">
      <c r="A77" s="155" t="s">
        <v>11</v>
      </c>
      <c r="B77" s="64">
        <v>0</v>
      </c>
      <c r="C77" s="64">
        <v>0</v>
      </c>
      <c r="D77" s="64">
        <v>0</v>
      </c>
      <c r="E77" s="157">
        <v>16.441172999999999</v>
      </c>
      <c r="F77" s="157">
        <v>0</v>
      </c>
      <c r="G77" s="123">
        <v>16.441172999999999</v>
      </c>
      <c r="H77" s="247" t="s">
        <v>0</v>
      </c>
      <c r="I77" s="247" t="s">
        <v>0</v>
      </c>
      <c r="J77" s="247" t="s">
        <v>0</v>
      </c>
      <c r="K77" s="225"/>
      <c r="L77" s="225"/>
      <c r="M77" s="99"/>
    </row>
    <row r="78" spans="1:13" ht="15" customHeight="1" x14ac:dyDescent="0.2">
      <c r="A78" s="155" t="s">
        <v>12</v>
      </c>
      <c r="B78" s="64">
        <v>4547.8983924317954</v>
      </c>
      <c r="C78" s="64">
        <v>44.817028425718</v>
      </c>
      <c r="D78" s="123">
        <v>4592.715420857513</v>
      </c>
      <c r="E78" s="157">
        <v>34579.264475439886</v>
      </c>
      <c r="F78" s="157">
        <v>1173.4000852754214</v>
      </c>
      <c r="G78" s="123">
        <v>35752.664560715304</v>
      </c>
      <c r="H78" s="66">
        <v>412.73882334132497</v>
      </c>
      <c r="I78" s="68">
        <v>-54.490676273926738</v>
      </c>
      <c r="J78" s="66">
        <v>283.513365792983</v>
      </c>
      <c r="K78" s="225"/>
      <c r="L78" s="225"/>
      <c r="M78" s="99"/>
    </row>
    <row r="79" spans="1:13" ht="15" customHeight="1" x14ac:dyDescent="0.2">
      <c r="A79" s="155" t="s">
        <v>13</v>
      </c>
      <c r="B79" s="64">
        <v>0</v>
      </c>
      <c r="C79" s="64">
        <v>0</v>
      </c>
      <c r="D79" s="123">
        <v>0</v>
      </c>
      <c r="E79" s="157">
        <v>0</v>
      </c>
      <c r="F79" s="157">
        <v>0</v>
      </c>
      <c r="G79" s="123">
        <v>0</v>
      </c>
      <c r="H79" s="247" t="s">
        <v>0</v>
      </c>
      <c r="I79" s="247" t="s">
        <v>0</v>
      </c>
      <c r="J79" s="247" t="s">
        <v>0</v>
      </c>
      <c r="K79" s="225"/>
      <c r="L79" s="225"/>
      <c r="M79" s="99"/>
    </row>
    <row r="80" spans="1:13" ht="15" customHeight="1" x14ac:dyDescent="0.2">
      <c r="A80" s="67" t="s">
        <v>14</v>
      </c>
      <c r="B80" s="64">
        <v>2586.8786999999998</v>
      </c>
      <c r="C80" s="64">
        <v>0</v>
      </c>
      <c r="D80" s="123">
        <v>2586.8786999999998</v>
      </c>
      <c r="E80" s="157">
        <v>394.10089999999997</v>
      </c>
      <c r="F80" s="64">
        <v>46.909945929999999</v>
      </c>
      <c r="G80" s="123">
        <v>441.01084592999996</v>
      </c>
      <c r="H80" s="68">
        <v>-98.805132419810775</v>
      </c>
      <c r="I80" s="66" t="s">
        <v>0</v>
      </c>
      <c r="J80" s="68">
        <v>-98.662906980639775</v>
      </c>
      <c r="K80" s="225"/>
      <c r="L80" s="225"/>
      <c r="M80" s="99"/>
    </row>
    <row r="81" spans="1:13" ht="15" customHeight="1" x14ac:dyDescent="0.2">
      <c r="A81" s="67" t="s">
        <v>15</v>
      </c>
      <c r="B81" s="64">
        <v>0</v>
      </c>
      <c r="C81" s="64">
        <v>0</v>
      </c>
      <c r="D81" s="123">
        <v>0</v>
      </c>
      <c r="E81" s="157">
        <v>0</v>
      </c>
      <c r="F81" s="64">
        <v>0</v>
      </c>
      <c r="G81" s="123">
        <v>0</v>
      </c>
      <c r="H81" s="66" t="s">
        <v>0</v>
      </c>
      <c r="I81" s="66" t="s">
        <v>0</v>
      </c>
      <c r="J81" s="66" t="s">
        <v>0</v>
      </c>
      <c r="K81" s="225"/>
      <c r="L81" s="225"/>
      <c r="M81" s="99" t="s">
        <v>30</v>
      </c>
    </row>
    <row r="82" spans="1:13" ht="15" customHeight="1" x14ac:dyDescent="0.2">
      <c r="A82" s="67" t="s">
        <v>16</v>
      </c>
      <c r="B82" s="64">
        <v>0</v>
      </c>
      <c r="C82" s="64">
        <v>0</v>
      </c>
      <c r="D82" s="64">
        <v>0</v>
      </c>
      <c r="E82" s="157">
        <v>0</v>
      </c>
      <c r="F82" s="64">
        <v>0</v>
      </c>
      <c r="G82" s="123">
        <v>0</v>
      </c>
      <c r="H82" s="66" t="s">
        <v>0</v>
      </c>
      <c r="I82" s="66" t="s">
        <v>0</v>
      </c>
      <c r="J82" s="66" t="s">
        <v>0</v>
      </c>
      <c r="K82" s="225"/>
      <c r="L82" s="225"/>
      <c r="M82" s="99"/>
    </row>
    <row r="83" spans="1:13" ht="15" customHeight="1" x14ac:dyDescent="0.2">
      <c r="A83" s="208" t="s">
        <v>17</v>
      </c>
      <c r="B83" s="243">
        <v>408144.07458952529</v>
      </c>
      <c r="C83" s="243">
        <v>51.890564425717997</v>
      </c>
      <c r="D83" s="243">
        <v>408195.96515395102</v>
      </c>
      <c r="E83" s="243">
        <v>42879.393478424077</v>
      </c>
      <c r="F83" s="243">
        <v>16212.774343486359</v>
      </c>
      <c r="G83" s="243">
        <v>59092.167821910436</v>
      </c>
      <c r="H83" s="249">
        <v>-1.6482540842073012</v>
      </c>
      <c r="I83" s="250">
        <v>510.06991360891669</v>
      </c>
      <c r="J83" s="250">
        <v>27.751583911425715</v>
      </c>
      <c r="K83" s="225"/>
      <c r="L83" s="229"/>
      <c r="M83" s="99"/>
    </row>
    <row r="84" spans="1:13" ht="15" customHeight="1" x14ac:dyDescent="0.2">
      <c r="A84" s="244" t="s">
        <v>154</v>
      </c>
      <c r="B84" s="245">
        <v>99.987287830146443</v>
      </c>
      <c r="C84" s="245">
        <v>1.2712169853552443E-2</v>
      </c>
      <c r="D84" s="245">
        <v>100</v>
      </c>
      <c r="E84" s="245">
        <v>72.563581704520047</v>
      </c>
      <c r="F84" s="245">
        <v>27.436418295479964</v>
      </c>
      <c r="G84" s="245">
        <v>100.00000000000001</v>
      </c>
      <c r="H84" s="227"/>
      <c r="I84" s="229"/>
      <c r="J84" s="229"/>
      <c r="K84" s="99"/>
      <c r="L84" s="99"/>
      <c r="M84" s="99"/>
    </row>
    <row r="85" spans="1:13" ht="15" customHeight="1" x14ac:dyDescent="0.2">
      <c r="A85" s="362" t="s">
        <v>22</v>
      </c>
      <c r="B85" s="357"/>
      <c r="C85" s="357"/>
      <c r="D85" s="357"/>
      <c r="E85" s="357"/>
      <c r="F85" s="357"/>
      <c r="G85" s="357"/>
      <c r="H85" s="357"/>
      <c r="I85" s="357"/>
      <c r="J85" s="357"/>
      <c r="K85" s="99"/>
      <c r="L85" s="99"/>
      <c r="M85" s="99"/>
    </row>
    <row r="86" spans="1:13" ht="15" customHeight="1" x14ac:dyDescent="0.2">
      <c r="A86" s="91" t="s">
        <v>73</v>
      </c>
      <c r="B86" s="175"/>
      <c r="C86" s="175"/>
      <c r="D86" s="175"/>
      <c r="E86" s="175"/>
      <c r="F86" s="175"/>
      <c r="G86" s="175"/>
      <c r="H86" s="177"/>
      <c r="I86" s="177"/>
      <c r="J86" s="177"/>
      <c r="K86" s="99"/>
      <c r="L86" s="99"/>
      <c r="M86" s="99"/>
    </row>
    <row r="87" spans="1:13" ht="15" customHeight="1" x14ac:dyDescent="0.2">
      <c r="A87" s="78" t="s">
        <v>217</v>
      </c>
      <c r="B87" s="175"/>
      <c r="C87" s="175"/>
      <c r="D87" s="175"/>
      <c r="E87" s="175"/>
      <c r="F87" s="175"/>
      <c r="G87" s="175"/>
      <c r="H87" s="177"/>
      <c r="I87" s="177"/>
      <c r="J87" s="177"/>
      <c r="K87" s="99"/>
      <c r="L87" s="99"/>
      <c r="M87" s="99"/>
    </row>
    <row r="88" spans="1:13" ht="15" customHeight="1" x14ac:dyDescent="0.2">
      <c r="A88" s="94" t="s">
        <v>218</v>
      </c>
      <c r="B88" s="95"/>
      <c r="C88" s="96"/>
      <c r="D88" s="96"/>
      <c r="E88" s="96"/>
      <c r="F88" s="96"/>
      <c r="G88" s="96"/>
      <c r="H88" s="96"/>
      <c r="I88" s="96"/>
      <c r="J88" s="97"/>
      <c r="K88" s="99"/>
      <c r="L88" s="97"/>
      <c r="M88" s="251"/>
    </row>
    <row r="89" spans="1:13" ht="16.5" customHeight="1" x14ac:dyDescent="0.2">
      <c r="A89" s="27" t="s">
        <v>219</v>
      </c>
      <c r="B89" s="30"/>
      <c r="C89" s="30"/>
      <c r="D89" s="30"/>
      <c r="E89" s="30"/>
      <c r="F89" s="30"/>
      <c r="G89" s="30"/>
      <c r="H89" s="30"/>
      <c r="I89" s="30"/>
      <c r="J89" s="30"/>
      <c r="K89" s="99"/>
      <c r="L89" s="30"/>
      <c r="M89" s="58"/>
    </row>
    <row r="90" spans="1:13" ht="16.5" customHeight="1" x14ac:dyDescent="0.2">
      <c r="A90" s="22" t="s">
        <v>131</v>
      </c>
      <c r="B90" s="29"/>
      <c r="C90" s="29"/>
      <c r="D90" s="29"/>
      <c r="E90" s="29"/>
      <c r="F90" s="29"/>
      <c r="G90" s="29"/>
      <c r="H90" s="29"/>
      <c r="I90" s="29"/>
      <c r="J90" s="29"/>
      <c r="K90" s="99"/>
      <c r="L90" s="29"/>
      <c r="M90" s="99"/>
    </row>
    <row r="91" spans="1:13" ht="15" customHeight="1" x14ac:dyDescent="0.2">
      <c r="A91" s="22" t="s">
        <v>132</v>
      </c>
      <c r="B91" s="29"/>
      <c r="C91" s="29"/>
      <c r="D91" s="29"/>
      <c r="E91" s="29"/>
      <c r="F91" s="29"/>
      <c r="G91" s="29"/>
      <c r="H91" s="29" t="s">
        <v>30</v>
      </c>
      <c r="I91" s="29"/>
      <c r="J91" s="29"/>
      <c r="K91" s="99"/>
      <c r="L91" s="29"/>
      <c r="M91" s="99"/>
    </row>
    <row r="92" spans="1:13" ht="15" customHeight="1" x14ac:dyDescent="0.2">
      <c r="A92" s="22" t="s">
        <v>133</v>
      </c>
      <c r="B92" s="29"/>
      <c r="C92" s="29"/>
      <c r="D92" s="29"/>
      <c r="E92" s="29"/>
      <c r="F92" s="29"/>
      <c r="G92" s="29"/>
      <c r="H92" s="29"/>
      <c r="I92" s="29"/>
      <c r="J92" s="29"/>
      <c r="K92" s="99"/>
      <c r="L92" s="29"/>
      <c r="M92" s="99"/>
    </row>
    <row r="93" spans="1:13" ht="15" customHeight="1" x14ac:dyDescent="0.2">
      <c r="A93" s="362" t="s">
        <v>134</v>
      </c>
      <c r="B93" s="357"/>
      <c r="C93" s="357"/>
      <c r="D93" s="357"/>
      <c r="E93" s="357"/>
      <c r="F93" s="357"/>
      <c r="G93" s="357"/>
      <c r="H93" s="357"/>
      <c r="I93" s="357"/>
      <c r="J93" s="357"/>
      <c r="K93" s="357"/>
      <c r="L93" s="357"/>
      <c r="M93" s="99"/>
    </row>
    <row r="94" spans="1:13" ht="15" customHeight="1" x14ac:dyDescent="0.2">
      <c r="A94" s="362" t="s">
        <v>135</v>
      </c>
      <c r="B94" s="357"/>
      <c r="C94" s="357"/>
      <c r="D94" s="357"/>
      <c r="E94" s="357"/>
      <c r="F94" s="357"/>
      <c r="G94" s="357"/>
      <c r="H94" s="357"/>
      <c r="I94" s="357"/>
      <c r="J94" s="357"/>
      <c r="M94" s="99"/>
    </row>
    <row r="95" spans="1:13" ht="15" customHeight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ht="15" customHeight="1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15" customHeight="1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ht="15" customHeight="1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ht="15" customHeight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5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ht="15.75" customHeight="1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ht="15.75" customHeight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ht="15.75" customHeight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ht="15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ht="15.75" customHeight="1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5.75" customHeight="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15.75" customHeight="1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ht="15.75" customHeight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5.75" customHeight="1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ht="15.75" customHeight="1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15.75" customHeight="1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ht="15.75" customHeight="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ht="15.75" customHeight="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ht="15.75" customHeight="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ht="15.75" customHeight="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ht="15.75" customHeight="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ht="15.75" customHeight="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15.75" customHeight="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ht="15.75" customHeight="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5.75" customHeight="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ht="15.75" customHeight="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1:13" ht="15.75" customHeight="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ht="15.75" customHeight="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1:13" ht="15.75" customHeight="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ht="15.75" customHeight="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15.75" customHeight="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ht="15.75" customHeight="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ht="15.75" customHeight="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15.75" customHeight="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ht="15.75" customHeight="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15.75" customHeight="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ht="15.75" customHeight="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1:13" ht="15.75" customHeight="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ht="15.75" customHeight="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ht="15.75" customHeight="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ht="15.75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5.75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5.75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15.75" customHeight="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5.75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5.75" customHeight="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ht="15.75" customHeight="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ht="15.75" customHeight="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ht="15.75" customHeight="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ht="15.75" customHeight="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ht="15.75" customHeight="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5.75" customHeight="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5.75" customHeight="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5.75" customHeight="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ht="15.75" customHeight="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5.75" customHeight="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5.75" customHeight="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ht="15.75" customHeight="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5.75" customHeight="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5.75" customHeight="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ht="15.75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5.75" customHeight="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5.75" customHeight="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ht="15.75" customHeight="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5.75" customHeight="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5.75" customHeight="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ht="15.75" customHeight="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ht="15.75" customHeight="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ht="15.75" customHeight="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15.75" customHeight="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ht="15.75" customHeight="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ht="15.75" customHeight="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5.75" customHeight="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ht="15.75" customHeight="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ht="15.75" customHeight="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5.75" customHeight="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ht="15.75" customHeight="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ht="15.75" customHeight="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ht="15.75" customHeight="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ht="15.75" customHeight="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ht="15.75" customHeight="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5.75" customHeight="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5.75" customHeight="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ht="15.75" customHeight="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5.75" customHeight="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ht="15.75" customHeight="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ht="15.75" customHeight="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ht="15.75" customHeight="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ht="15.75" customHeight="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ht="15.75" customHeight="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ht="15.75" customHeight="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ht="15.75" customHeight="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ht="15.75" customHeight="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5.75" customHeight="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ht="15.75" customHeight="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ht="15.75" customHeight="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5.75" customHeight="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1:13" ht="15.75" customHeight="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ht="15.75" customHeight="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ht="15.75" customHeight="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ht="15.75" customHeight="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ht="15.75" customHeight="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ht="15.75" customHeight="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ht="15.75" customHeight="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ht="15.75" customHeight="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ht="15.75" customHeight="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ht="15.75" customHeight="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ht="15.75" customHeight="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ht="15.75" customHeight="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ht="15.75" customHeight="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ht="15.75" customHeight="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ht="15.75" customHeight="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ht="15.75" customHeight="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ht="15.75" customHeight="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ht="15.75" customHeight="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ht="15.75" customHeight="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ht="15.75" customHeight="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ht="15.75" customHeight="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ht="15.75" customHeight="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ht="15.75" customHeight="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ht="15.75" customHeight="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ht="15.75" customHeight="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ht="15.75" customHeight="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ht="15.75" customHeight="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15.75" customHeight="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ht="15.75" customHeight="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ht="15.75" customHeight="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ht="15.75" customHeight="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ht="15.75" customHeight="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ht="15.75" customHeight="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ht="15.75" customHeight="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ht="15.75" customHeight="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5.75" customHeight="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ht="15.75" customHeight="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ht="15.75" customHeight="1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ht="15.75" customHeight="1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ht="15.75" customHeight="1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ht="15.75" customHeight="1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ht="15.75" customHeight="1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ht="15.75" customHeight="1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ht="15.75" customHeight="1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ht="15.75" customHeight="1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ht="15.75" customHeight="1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ht="15.75" customHeight="1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ht="15.75" customHeight="1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ht="15.75" customHeight="1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5.75" customHeight="1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ht="15.75" customHeight="1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ht="15.75" customHeight="1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ht="15.75" customHeight="1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ht="15.75" customHeight="1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ht="15.75" customHeight="1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ht="15.75" customHeight="1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ht="15.75" customHeight="1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ht="15.75" customHeight="1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ht="15.75" customHeight="1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ht="15.75" customHeight="1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ht="15.75" customHeight="1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ht="15.75" customHeight="1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ht="15.75" customHeight="1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ht="15.75" customHeight="1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ht="15.75" customHeight="1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ht="15.75" customHeight="1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ht="15.75" customHeight="1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ht="15.75" customHeight="1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ht="15.75" customHeight="1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ht="15.75" customHeight="1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ht="15.75" customHeight="1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ht="15.75" customHeight="1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ht="15.75" customHeight="1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ht="15.75" customHeight="1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ht="15.75" customHeight="1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ht="15.75" customHeight="1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ht="15.75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ht="15.75" customHeight="1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ht="15.75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ht="15.75" customHeight="1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ht="15.75" customHeight="1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ht="15.75" customHeight="1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ht="15.75" customHeight="1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ht="15.75" customHeight="1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ht="15.75" customHeight="1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15.75" customHeight="1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ht="15.75" customHeight="1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ht="15.75" customHeight="1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ht="15.75" customHeight="1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ht="15.75" customHeight="1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5.75" customHeight="1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ht="15.75" customHeight="1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ht="15.75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ht="15.7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ht="15.75" customHeight="1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ht="15.75" customHeight="1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ht="15.75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ht="15.75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ht="15.75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ht="15.75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ht="15.75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ht="15.75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ht="15.75" customHeight="1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ht="15.75" customHeight="1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ht="15.75" customHeight="1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ht="15.75" customHeight="1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ht="15.75" customHeight="1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ht="15.75" customHeight="1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ht="15.75" customHeight="1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ht="15.75" customHeight="1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ht="15.75" customHeight="1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ht="15.75" customHeight="1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ht="15.75" customHeight="1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ht="15.75" customHeight="1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ht="15.75" customHeight="1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ht="15.75" customHeight="1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ht="15.75" customHeight="1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ht="15.75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ht="15.75" customHeight="1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ht="15.75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ht="15.75" customHeight="1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ht="15.75" customHeight="1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ht="15.75" customHeight="1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ht="15.75" customHeight="1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ht="15.75" customHeight="1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ht="15.75" customHeight="1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ht="15.75" customHeight="1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ht="15.75" customHeight="1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ht="15.75" customHeight="1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ht="15.75" customHeight="1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ht="15.75" customHeight="1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ht="15.75" customHeight="1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ht="15.75" customHeight="1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ht="15.75" customHeight="1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ht="15.75" customHeight="1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ht="15.75" customHeight="1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ht="15.75" customHeight="1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ht="15.75" customHeight="1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ht="15.75" customHeight="1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ht="15.75" customHeight="1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ht="15.75" customHeight="1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ht="15.75" customHeight="1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ht="15.75" customHeight="1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ht="15.75" customHeight="1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ht="15.75" customHeight="1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ht="15.75" customHeight="1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ht="15.75" customHeight="1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ht="15.75" customHeight="1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ht="15.75" customHeight="1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ht="15.75" customHeight="1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ht="15.75" customHeight="1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ht="15.75" customHeight="1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ht="15.75" customHeight="1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ht="15.75" customHeight="1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ht="15.75" customHeight="1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ht="15.75" customHeight="1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ht="15.75" customHeight="1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ht="15.75" customHeight="1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ht="15.75" customHeight="1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ht="15.75" customHeight="1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ht="15.75" customHeight="1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ht="15.75" customHeight="1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ht="15.75" customHeight="1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ht="15.75" customHeight="1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ht="15.75" customHeight="1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ht="15.75" customHeight="1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ht="15.75" customHeight="1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ht="15.75" customHeight="1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ht="15.75" customHeight="1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ht="15.75" customHeight="1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ht="15.75" customHeight="1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ht="15.75" customHeight="1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ht="15.75" customHeight="1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ht="15.75" customHeight="1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ht="15.75" customHeight="1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ht="15.75" customHeight="1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ht="15.75" customHeight="1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ht="15.75" customHeight="1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ht="15.75" customHeight="1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ht="15.75" customHeight="1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ht="15.75" customHeight="1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ht="15.75" customHeight="1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ht="15.75" customHeight="1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ht="15.75" customHeight="1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ht="15.75" customHeight="1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ht="15.75" customHeight="1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ht="15.75" customHeight="1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ht="15.75" customHeight="1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ht="15.75" customHeight="1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5.75" customHeight="1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ht="15.75" customHeight="1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ht="15.75" customHeight="1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ht="15.75" customHeight="1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ht="15.75" customHeight="1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ht="15.75" customHeight="1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ht="15.75" customHeight="1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ht="15.75" customHeight="1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ht="15.75" customHeight="1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5.75" customHeight="1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ht="15.75" customHeight="1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ht="15.75" customHeight="1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ht="15.75" customHeight="1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ht="15.75" customHeight="1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ht="15.75" customHeight="1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ht="15.75" customHeight="1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ht="15.75" customHeight="1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ht="15.75" customHeight="1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ht="15.75" customHeight="1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ht="15.75" customHeight="1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ht="15.75" customHeight="1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ht="15.75" customHeight="1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ht="15.75" customHeight="1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ht="15.75" customHeight="1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ht="15.75" customHeight="1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ht="15.75" customHeight="1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ht="15.75" customHeight="1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ht="15.75" customHeight="1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ht="15.75" customHeight="1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ht="15.75" customHeight="1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ht="15.75" customHeight="1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ht="15.75" customHeight="1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ht="15.75" customHeight="1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ht="15.75" customHeight="1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ht="15.75" customHeight="1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ht="15.75" customHeight="1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ht="15.75" customHeight="1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ht="15.75" customHeight="1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ht="15.75" customHeight="1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ht="15.75" customHeight="1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ht="15.75" customHeight="1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ht="15.75" customHeight="1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ht="15.75" customHeight="1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ht="15.75" customHeight="1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ht="15.75" customHeight="1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ht="15.75" customHeight="1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ht="15.75" customHeight="1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ht="15.75" customHeight="1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ht="15.75" customHeight="1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ht="15.75" customHeight="1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ht="15.75" customHeight="1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ht="15.75" customHeight="1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ht="15.75" customHeight="1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ht="15.75" customHeight="1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ht="15.75" customHeight="1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ht="15.75" customHeight="1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ht="15.75" customHeight="1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ht="15.75" customHeight="1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ht="15.75" customHeigh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ht="15.75" customHeight="1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ht="15.75" customHeight="1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ht="15.75" customHeight="1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ht="15.75" customHeight="1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ht="15.75" customHeight="1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ht="15.75" customHeight="1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ht="15.75" customHeight="1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ht="15.75" customHeight="1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ht="15.75" customHeight="1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ht="15.75" customHeight="1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ht="15.75" customHeight="1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ht="15.75" customHeight="1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ht="15.75" customHeight="1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ht="15.75" customHeight="1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ht="15.75" customHeight="1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ht="15.75" customHeight="1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ht="15.75" customHeight="1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ht="15.75" customHeight="1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ht="15.75" customHeight="1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ht="15.75" customHeight="1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ht="15.75" customHeight="1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ht="15.75" customHeight="1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ht="15.75" customHeight="1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ht="15.75" customHeight="1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ht="15.75" customHeight="1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ht="15.75" customHeight="1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ht="15.75" customHeight="1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ht="15.75" customHeight="1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ht="15.75" customHeight="1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ht="15.75" customHeight="1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ht="15.75" customHeight="1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ht="15.75" customHeight="1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  <row r="473" spans="1:13" ht="15.75" customHeight="1" x14ac:dyDescent="0.2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</row>
    <row r="474" spans="1:13" ht="15.75" customHeight="1" x14ac:dyDescent="0.2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</row>
    <row r="475" spans="1:13" ht="15.75" customHeight="1" x14ac:dyDescent="0.2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</row>
    <row r="476" spans="1:13" ht="15.75" customHeight="1" x14ac:dyDescent="0.2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</row>
    <row r="477" spans="1:13" ht="15.75" customHeight="1" x14ac:dyDescent="0.2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</row>
    <row r="478" spans="1:13" ht="15.75" customHeight="1" x14ac:dyDescent="0.2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</row>
    <row r="479" spans="1:13" ht="15.75" customHeight="1" x14ac:dyDescent="0.2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</row>
    <row r="480" spans="1:13" ht="15.75" customHeight="1" x14ac:dyDescent="0.2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</row>
    <row r="481" spans="1:13" ht="15.75" customHeight="1" x14ac:dyDescent="0.2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</row>
    <row r="482" spans="1:13" ht="15.75" customHeight="1" x14ac:dyDescent="0.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ht="15.75" customHeight="1" x14ac:dyDescent="0.2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</row>
    <row r="484" spans="1:13" ht="15.75" customHeight="1" x14ac:dyDescent="0.2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ht="15.75" customHeight="1" x14ac:dyDescent="0.2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</row>
    <row r="486" spans="1:13" ht="15.75" customHeigh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</row>
    <row r="487" spans="1:13" ht="15.75" customHeight="1" x14ac:dyDescent="0.2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ht="15.75" customHeight="1" x14ac:dyDescent="0.2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</row>
    <row r="489" spans="1:13" ht="15.75" customHeight="1" x14ac:dyDescent="0.2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</row>
    <row r="490" spans="1:13" ht="15.75" customHeight="1" x14ac:dyDescent="0.2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ht="15.75" customHeight="1" x14ac:dyDescent="0.2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</row>
    <row r="492" spans="1:13" ht="15.75" customHeight="1" x14ac:dyDescent="0.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</row>
    <row r="493" spans="1:13" ht="15.75" customHeight="1" x14ac:dyDescent="0.2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</row>
    <row r="494" spans="1:13" ht="15.75" customHeight="1" x14ac:dyDescent="0.2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</row>
    <row r="495" spans="1:13" ht="15.75" customHeight="1" x14ac:dyDescent="0.2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</row>
    <row r="496" spans="1:13" ht="15.75" customHeight="1" x14ac:dyDescent="0.2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</row>
    <row r="497" spans="1:13" ht="15.75" customHeight="1" x14ac:dyDescent="0.2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</row>
    <row r="498" spans="1:13" ht="15.75" customHeight="1" x14ac:dyDescent="0.2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</row>
    <row r="499" spans="1:13" ht="15.75" customHeight="1" x14ac:dyDescent="0.2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</row>
    <row r="500" spans="1:13" ht="15.75" customHeight="1" x14ac:dyDescent="0.2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ht="15.75" customHeight="1" x14ac:dyDescent="0.2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</row>
    <row r="502" spans="1:13" ht="15.75" customHeight="1" x14ac:dyDescent="0.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</row>
    <row r="503" spans="1:13" ht="15.75" customHeight="1" x14ac:dyDescent="0.2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</row>
    <row r="504" spans="1:13" ht="15.75" customHeight="1" x14ac:dyDescent="0.2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</row>
    <row r="505" spans="1:13" ht="15.75" customHeight="1" x14ac:dyDescent="0.2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</row>
    <row r="506" spans="1:13" ht="15.75" customHeight="1" x14ac:dyDescent="0.2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</row>
    <row r="507" spans="1:13" ht="15.75" customHeight="1" x14ac:dyDescent="0.2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</row>
    <row r="508" spans="1:13" ht="15.75" customHeight="1" x14ac:dyDescent="0.2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</row>
    <row r="509" spans="1:13" ht="15.75" customHeight="1" x14ac:dyDescent="0.2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</row>
    <row r="510" spans="1:13" ht="15.75" customHeight="1" x14ac:dyDescent="0.2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</row>
    <row r="511" spans="1:13" ht="15.75" customHeight="1" x14ac:dyDescent="0.2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</row>
    <row r="512" spans="1:13" ht="15.75" customHeight="1" x14ac:dyDescent="0.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</row>
    <row r="513" spans="1:13" ht="15.75" customHeight="1" x14ac:dyDescent="0.2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</row>
    <row r="514" spans="1:13" ht="15.75" customHeight="1" x14ac:dyDescent="0.2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15.75" customHeight="1" x14ac:dyDescent="0.2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6" spans="1:13" ht="15.75" customHeight="1" x14ac:dyDescent="0.2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</row>
    <row r="517" spans="1:13" ht="15.75" customHeight="1" x14ac:dyDescent="0.2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</row>
    <row r="518" spans="1:13" ht="15.75" customHeight="1" x14ac:dyDescent="0.2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ht="15.75" customHeight="1" x14ac:dyDescent="0.2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</row>
    <row r="520" spans="1:13" ht="15.75" customHeight="1" x14ac:dyDescent="0.2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</row>
    <row r="521" spans="1:13" ht="15.75" customHeight="1" x14ac:dyDescent="0.2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ht="15.75" customHeight="1" x14ac:dyDescent="0.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</row>
    <row r="523" spans="1:13" ht="15.75" customHeight="1" x14ac:dyDescent="0.2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</row>
    <row r="524" spans="1:13" ht="15.75" customHeight="1" x14ac:dyDescent="0.2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</row>
    <row r="525" spans="1:13" ht="15.75" customHeight="1" x14ac:dyDescent="0.2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</row>
    <row r="526" spans="1:13" ht="15.75" customHeight="1" x14ac:dyDescent="0.2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</row>
    <row r="527" spans="1:13" ht="15.75" customHeight="1" x14ac:dyDescent="0.2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</row>
    <row r="528" spans="1:13" ht="15.75" customHeight="1" x14ac:dyDescent="0.2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</row>
    <row r="529" spans="1:13" ht="15.75" customHeight="1" x14ac:dyDescent="0.2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</row>
    <row r="530" spans="1:13" ht="15.75" customHeight="1" x14ac:dyDescent="0.2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</row>
    <row r="531" spans="1:13" ht="15.75" customHeight="1" x14ac:dyDescent="0.2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</row>
    <row r="532" spans="1:13" ht="15.75" customHeight="1" x14ac:dyDescent="0.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</row>
    <row r="533" spans="1:13" ht="15.75" customHeight="1" x14ac:dyDescent="0.2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</row>
    <row r="534" spans="1:13" ht="15.75" customHeigh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</row>
    <row r="535" spans="1:13" ht="15.75" customHeigh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</row>
    <row r="536" spans="1:13" ht="15.75" customHeigh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ht="15.75" customHeigh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</row>
    <row r="538" spans="1:13" ht="15.75" customHeigh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</row>
    <row r="539" spans="1:13" ht="15.75" customHeigh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</row>
    <row r="540" spans="1:13" ht="15.75" customHeigh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</row>
    <row r="541" spans="1:13" ht="15.75" customHeigh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</row>
    <row r="542" spans="1:13" ht="15.75" customHeigh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</row>
    <row r="543" spans="1:13" ht="15.75" customHeigh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</row>
    <row r="544" spans="1:13" ht="15.75" customHeigh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</row>
    <row r="545" spans="1:13" ht="15.75" customHeigh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</row>
    <row r="546" spans="1:13" ht="15.75" customHeigh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</row>
    <row r="547" spans="1:13" ht="15.75" customHeigh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</row>
    <row r="548" spans="1:13" ht="15.75" customHeigh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</row>
    <row r="549" spans="1:13" ht="15.75" customHeigh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</row>
    <row r="550" spans="1:13" ht="15.75" customHeigh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</row>
    <row r="551" spans="1:13" ht="15.75" customHeigh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</row>
    <row r="552" spans="1:13" ht="15.75" customHeigh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</row>
    <row r="553" spans="1:13" ht="15.75" customHeigh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</row>
    <row r="554" spans="1:13" ht="15.75" customHeigh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ht="15.75" customHeigh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</row>
    <row r="556" spans="1:13" ht="15.75" customHeigh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</row>
    <row r="557" spans="1:13" ht="15.75" customHeigh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</row>
    <row r="558" spans="1:13" ht="15.75" customHeigh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</row>
    <row r="559" spans="1:13" ht="15.75" customHeigh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</row>
    <row r="560" spans="1:13" ht="15.75" customHeigh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</row>
    <row r="561" spans="1:13" ht="15.75" customHeigh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</row>
    <row r="562" spans="1:13" ht="15.75" customHeigh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</row>
    <row r="563" spans="1:13" ht="15.75" customHeigh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</row>
    <row r="564" spans="1:13" ht="15.75" customHeigh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</row>
    <row r="565" spans="1:13" ht="15.75" customHeigh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</row>
    <row r="566" spans="1:13" ht="15.75" customHeigh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</row>
    <row r="567" spans="1:13" ht="15.75" customHeigh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</row>
    <row r="568" spans="1:13" ht="15.75" customHeigh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</row>
    <row r="569" spans="1:13" ht="15.75" customHeigh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</row>
    <row r="570" spans="1:13" ht="15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</row>
    <row r="571" spans="1:13" ht="15.75" customHeigh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</row>
    <row r="572" spans="1:13" ht="15.75" customHeigh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ht="15.75" customHeigh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</row>
    <row r="574" spans="1:13" ht="15.75" customHeigh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</row>
    <row r="575" spans="1:13" ht="15.75" customHeigh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</row>
    <row r="576" spans="1:13" ht="15.75" customHeigh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</row>
    <row r="577" spans="1:13" ht="15.75" customHeigh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</row>
    <row r="578" spans="1:13" ht="15.75" customHeigh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</row>
    <row r="579" spans="1:13" ht="15.75" customHeigh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</row>
    <row r="580" spans="1:13" ht="15.75" customHeigh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</row>
    <row r="581" spans="1:13" ht="15.75" customHeigh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</row>
    <row r="582" spans="1:13" ht="15.75" customHeigh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</row>
    <row r="583" spans="1:13" ht="15.75" customHeigh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</row>
    <row r="584" spans="1:13" ht="15.75" customHeigh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</row>
    <row r="585" spans="1:13" ht="15.75" customHeigh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</row>
    <row r="586" spans="1:13" ht="15.75" customHeigh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</row>
    <row r="587" spans="1:13" ht="15.75" customHeigh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</row>
    <row r="588" spans="1:13" ht="15.75" customHeigh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</row>
    <row r="589" spans="1:13" ht="15.75" customHeigh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</row>
    <row r="590" spans="1:13" ht="15.75" customHeigh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ht="15.75" customHeigh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</row>
    <row r="592" spans="1:13" ht="15.75" customHeigh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</row>
    <row r="593" spans="1:13" ht="15.75" customHeigh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</row>
    <row r="594" spans="1:13" ht="15.75" customHeigh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</row>
    <row r="595" spans="1:13" ht="15.75" customHeigh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</row>
    <row r="596" spans="1:13" ht="15.75" customHeigh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</row>
    <row r="597" spans="1:13" ht="15.75" customHeigh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</row>
    <row r="598" spans="1:13" ht="15.75" customHeigh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</row>
    <row r="599" spans="1:13" ht="15.75" customHeigh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</row>
    <row r="600" spans="1:13" ht="15.75" customHeigh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</row>
    <row r="601" spans="1:13" ht="15.75" customHeigh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</row>
    <row r="602" spans="1:13" ht="15.75" customHeigh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</row>
    <row r="603" spans="1:13" ht="15.75" customHeigh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</row>
    <row r="604" spans="1:13" ht="15.75" customHeigh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</row>
    <row r="605" spans="1:13" ht="15.75" customHeigh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</row>
    <row r="606" spans="1:13" ht="15.75" customHeigh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</row>
    <row r="607" spans="1:13" ht="15.75" customHeigh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</row>
    <row r="608" spans="1:13" ht="15.75" customHeigh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ht="15.75" customHeigh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</row>
    <row r="610" spans="1:13" ht="15.75" customHeigh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</row>
    <row r="611" spans="1:13" ht="15.75" customHeigh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</row>
    <row r="612" spans="1:13" ht="15.75" customHeigh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</row>
    <row r="613" spans="1:13" ht="15.75" customHeigh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</row>
    <row r="614" spans="1:13" ht="15.75" customHeigh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</row>
    <row r="615" spans="1:13" ht="15.75" customHeigh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</row>
    <row r="616" spans="1:13" ht="15.75" customHeigh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</row>
    <row r="617" spans="1:13" ht="15.75" customHeigh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</row>
    <row r="618" spans="1:13" ht="15.75" customHeigh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</row>
    <row r="619" spans="1:13" ht="15.75" customHeigh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</row>
    <row r="620" spans="1:13" ht="15.75" customHeigh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</row>
    <row r="621" spans="1:13" ht="15.75" customHeigh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</row>
    <row r="622" spans="1:13" ht="15.75" customHeigh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</row>
    <row r="623" spans="1:13" ht="15.75" customHeigh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</row>
    <row r="624" spans="1:13" ht="15.75" customHeigh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</row>
    <row r="625" spans="1:13" ht="15.75" customHeigh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</row>
    <row r="626" spans="1:13" ht="15.75" customHeigh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ht="15.75" customHeigh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</row>
    <row r="628" spans="1:13" ht="15.75" customHeigh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</row>
    <row r="629" spans="1:13" ht="15.75" customHeigh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</row>
    <row r="630" spans="1:13" ht="15.75" customHeigh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</row>
    <row r="631" spans="1:13" ht="15.75" customHeigh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</row>
    <row r="632" spans="1:13" ht="15.75" customHeigh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</row>
    <row r="633" spans="1:13" ht="15.75" customHeigh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</row>
    <row r="634" spans="1:13" ht="15.75" customHeigh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</row>
    <row r="635" spans="1:13" ht="15.75" customHeigh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</row>
    <row r="636" spans="1:13" ht="15.75" customHeigh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</row>
    <row r="637" spans="1:13" ht="15.75" customHeigh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</row>
    <row r="638" spans="1:13" ht="15.75" customHeigh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</row>
    <row r="639" spans="1:13" ht="15.75" customHeigh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</row>
    <row r="640" spans="1:13" ht="15.75" customHeigh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</row>
    <row r="641" spans="1:13" ht="15.75" customHeigh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</row>
    <row r="642" spans="1:13" ht="15.75" customHeigh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</row>
    <row r="643" spans="1:13" ht="15.75" customHeigh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</row>
    <row r="644" spans="1:13" ht="15.75" customHeigh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ht="15.75" customHeigh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</row>
    <row r="646" spans="1:13" ht="15.75" customHeigh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</row>
    <row r="647" spans="1:13" ht="15.75" customHeigh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</row>
    <row r="648" spans="1:13" ht="15.75" customHeigh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</row>
    <row r="649" spans="1:13" ht="15.75" customHeigh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</row>
    <row r="650" spans="1:13" ht="15.75" customHeigh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</row>
    <row r="651" spans="1:13" ht="15.75" customHeigh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</row>
    <row r="652" spans="1:13" ht="15.75" customHeigh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</row>
    <row r="653" spans="1:13" ht="15.75" customHeigh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</row>
    <row r="654" spans="1:13" ht="15.75" customHeigh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</row>
    <row r="655" spans="1:13" ht="15.75" customHeigh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</row>
    <row r="656" spans="1:13" ht="15.75" customHeigh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</row>
    <row r="657" spans="1:13" ht="15.75" customHeigh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</row>
    <row r="658" spans="1:13" ht="15.75" customHeigh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</row>
    <row r="659" spans="1:13" ht="15.75" customHeigh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</row>
    <row r="660" spans="1:13" ht="15.75" customHeigh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</row>
    <row r="661" spans="1:13" ht="15.75" customHeigh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</row>
    <row r="662" spans="1:13" ht="15.75" customHeigh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 ht="15.75" customHeigh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ht="15.75" customHeigh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</row>
    <row r="665" spans="1:13" ht="15.75" customHeigh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</row>
    <row r="666" spans="1:13" ht="15.75" customHeigh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</row>
    <row r="667" spans="1:13" ht="15.75" customHeigh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</row>
    <row r="668" spans="1:13" ht="15.75" customHeigh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</row>
    <row r="669" spans="1:13" ht="15.75" customHeigh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</row>
    <row r="670" spans="1:13" ht="15.75" customHeigh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</row>
    <row r="671" spans="1:13" ht="15.75" customHeigh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</row>
    <row r="672" spans="1:13" ht="15.75" customHeigh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</row>
    <row r="673" spans="1:13" ht="15.75" customHeigh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</row>
    <row r="674" spans="1:13" ht="15.75" customHeigh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</row>
    <row r="675" spans="1:13" ht="15.75" customHeigh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</row>
    <row r="676" spans="1:13" ht="15.75" customHeigh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</row>
    <row r="677" spans="1:13" ht="15.75" customHeigh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</row>
    <row r="678" spans="1:13" ht="15.75" customHeigh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</row>
    <row r="679" spans="1:13" ht="15.75" customHeigh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</row>
    <row r="680" spans="1:13" ht="15.75" customHeigh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</row>
    <row r="681" spans="1:13" ht="15.75" customHeigh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</row>
    <row r="682" spans="1:13" ht="15.75" customHeigh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</row>
    <row r="683" spans="1:13" ht="15.75" customHeigh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</row>
    <row r="684" spans="1:13" ht="15.75" customHeigh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</row>
    <row r="685" spans="1:13" ht="15.75" customHeigh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</row>
    <row r="686" spans="1:13" ht="15.75" customHeigh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</row>
    <row r="687" spans="1:13" ht="15.75" customHeigh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</row>
    <row r="688" spans="1:13" ht="15.75" customHeigh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</row>
    <row r="689" spans="1:13" ht="15.75" customHeigh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</row>
    <row r="690" spans="1:13" ht="15.75" customHeight="1" x14ac:dyDescent="0.2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</row>
    <row r="691" spans="1:13" ht="15.75" customHeight="1" x14ac:dyDescent="0.2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</row>
    <row r="692" spans="1:13" ht="15.75" customHeight="1" x14ac:dyDescent="0.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</row>
    <row r="693" spans="1:13" ht="15.75" customHeight="1" x14ac:dyDescent="0.2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</row>
    <row r="694" spans="1:13" ht="15.75" customHeight="1" x14ac:dyDescent="0.2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</row>
    <row r="695" spans="1:13" ht="15.75" customHeight="1" x14ac:dyDescent="0.2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</row>
    <row r="696" spans="1:13" ht="15.75" customHeight="1" x14ac:dyDescent="0.2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</row>
    <row r="697" spans="1:13" ht="15.75" customHeight="1" x14ac:dyDescent="0.2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</row>
    <row r="698" spans="1:13" ht="15.75" customHeight="1" x14ac:dyDescent="0.2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</row>
    <row r="699" spans="1:13" ht="15.75" customHeight="1" x14ac:dyDescent="0.2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</row>
    <row r="700" spans="1:13" ht="15.75" customHeight="1" x14ac:dyDescent="0.2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</row>
    <row r="701" spans="1:13" ht="15.75" customHeight="1" x14ac:dyDescent="0.2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</row>
    <row r="702" spans="1:13" ht="15.75" customHeight="1" x14ac:dyDescent="0.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</row>
    <row r="703" spans="1:13" ht="15.75" customHeight="1" x14ac:dyDescent="0.2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</row>
    <row r="704" spans="1:13" ht="15.75" customHeight="1" x14ac:dyDescent="0.2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</row>
    <row r="705" spans="1:13" ht="15.75" customHeight="1" x14ac:dyDescent="0.2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</row>
    <row r="706" spans="1:13" ht="15.75" customHeight="1" x14ac:dyDescent="0.2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</row>
    <row r="707" spans="1:13" ht="15.75" customHeight="1" x14ac:dyDescent="0.2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</row>
    <row r="708" spans="1:13" ht="15.75" customHeight="1" x14ac:dyDescent="0.2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</row>
    <row r="709" spans="1:13" ht="15.75" customHeight="1" x14ac:dyDescent="0.2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</row>
    <row r="710" spans="1:13" ht="15.75" customHeight="1" x14ac:dyDescent="0.2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</row>
    <row r="711" spans="1:13" ht="15.75" customHeight="1" x14ac:dyDescent="0.2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</row>
    <row r="712" spans="1:13" ht="15.75" customHeight="1" x14ac:dyDescent="0.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</row>
    <row r="713" spans="1:13" ht="15.75" customHeight="1" x14ac:dyDescent="0.2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</row>
    <row r="714" spans="1:13" ht="15.75" customHeight="1" x14ac:dyDescent="0.2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</row>
    <row r="715" spans="1:13" ht="15.75" customHeight="1" x14ac:dyDescent="0.2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</row>
    <row r="716" spans="1:13" ht="15.75" customHeight="1" x14ac:dyDescent="0.2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</row>
    <row r="717" spans="1:13" ht="15.75" customHeight="1" x14ac:dyDescent="0.2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</row>
    <row r="718" spans="1:13" ht="15.75" customHeight="1" x14ac:dyDescent="0.2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</row>
    <row r="719" spans="1:13" ht="15.75" customHeight="1" x14ac:dyDescent="0.2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</row>
    <row r="720" spans="1:13" ht="15.75" customHeight="1" x14ac:dyDescent="0.2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</row>
    <row r="721" spans="1:13" ht="15.75" customHeight="1" x14ac:dyDescent="0.2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</row>
    <row r="722" spans="1:13" ht="15.75" customHeight="1" x14ac:dyDescent="0.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</row>
    <row r="723" spans="1:13" ht="15.75" customHeight="1" x14ac:dyDescent="0.2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</row>
    <row r="724" spans="1:13" ht="15.75" customHeight="1" x14ac:dyDescent="0.2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</row>
    <row r="725" spans="1:13" ht="15.75" customHeight="1" x14ac:dyDescent="0.2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</row>
    <row r="726" spans="1:13" ht="15.75" customHeight="1" x14ac:dyDescent="0.2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</row>
    <row r="727" spans="1:13" ht="15.75" customHeight="1" x14ac:dyDescent="0.2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</row>
    <row r="728" spans="1:13" ht="15.75" customHeight="1" x14ac:dyDescent="0.2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</row>
    <row r="729" spans="1:13" ht="15.75" customHeigh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</row>
    <row r="730" spans="1:13" ht="15.75" customHeigh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</row>
    <row r="731" spans="1:13" ht="15.75" customHeight="1" x14ac:dyDescent="0.2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</row>
    <row r="732" spans="1:13" ht="15.75" customHeight="1" x14ac:dyDescent="0.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</row>
    <row r="733" spans="1:13" ht="15.75" customHeight="1" x14ac:dyDescent="0.2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</row>
    <row r="734" spans="1:13" ht="15.75" customHeight="1" x14ac:dyDescent="0.2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</row>
    <row r="735" spans="1:13" ht="15.75" customHeight="1" x14ac:dyDescent="0.2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</row>
    <row r="736" spans="1:13" ht="15.75" customHeight="1" x14ac:dyDescent="0.2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</row>
    <row r="737" spans="1:13" ht="15.75" customHeight="1" x14ac:dyDescent="0.2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</row>
    <row r="738" spans="1:13" ht="15.75" customHeight="1" x14ac:dyDescent="0.2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</row>
    <row r="739" spans="1:13" ht="15.75" customHeight="1" x14ac:dyDescent="0.2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</row>
    <row r="740" spans="1:13" ht="15.75" customHeight="1" x14ac:dyDescent="0.2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</row>
    <row r="741" spans="1:13" ht="15.75" customHeight="1" x14ac:dyDescent="0.2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</row>
    <row r="742" spans="1:13" ht="15.75" customHeight="1" x14ac:dyDescent="0.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</row>
    <row r="743" spans="1:13" ht="15.75" customHeight="1" x14ac:dyDescent="0.2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</row>
    <row r="744" spans="1:13" ht="15.75" customHeight="1" x14ac:dyDescent="0.2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</row>
    <row r="745" spans="1:13" ht="15.75" customHeight="1" x14ac:dyDescent="0.2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</row>
    <row r="746" spans="1:13" ht="15.75" customHeight="1" x14ac:dyDescent="0.2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</row>
    <row r="747" spans="1:13" ht="15.75" customHeight="1" x14ac:dyDescent="0.2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</row>
    <row r="748" spans="1:13" ht="15.75" customHeight="1" x14ac:dyDescent="0.2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</row>
    <row r="749" spans="1:13" ht="15.75" customHeight="1" x14ac:dyDescent="0.2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</row>
    <row r="750" spans="1:13" ht="15.75" customHeight="1" x14ac:dyDescent="0.2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</row>
    <row r="751" spans="1:13" ht="15.75" customHeight="1" x14ac:dyDescent="0.2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</row>
    <row r="752" spans="1:13" ht="15.75" customHeight="1" x14ac:dyDescent="0.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</row>
    <row r="753" spans="1:13" ht="15.75" customHeight="1" x14ac:dyDescent="0.2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</row>
    <row r="754" spans="1:13" ht="15.75" customHeight="1" x14ac:dyDescent="0.2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</row>
    <row r="755" spans="1:13" ht="15.75" customHeight="1" x14ac:dyDescent="0.2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</row>
    <row r="756" spans="1:13" ht="15.75" customHeight="1" x14ac:dyDescent="0.2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</row>
    <row r="757" spans="1:13" ht="15.75" customHeight="1" x14ac:dyDescent="0.2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</row>
    <row r="758" spans="1:13" ht="15.75" customHeight="1" x14ac:dyDescent="0.2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</row>
    <row r="759" spans="1:13" ht="15.75" customHeight="1" x14ac:dyDescent="0.2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</row>
    <row r="760" spans="1:13" ht="15.75" customHeight="1" x14ac:dyDescent="0.2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</row>
    <row r="761" spans="1:13" ht="15.75" customHeight="1" x14ac:dyDescent="0.2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</row>
    <row r="762" spans="1:13" ht="15.75" customHeight="1" x14ac:dyDescent="0.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</row>
    <row r="763" spans="1:13" ht="15.75" customHeight="1" x14ac:dyDescent="0.2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</row>
    <row r="764" spans="1:13" ht="15.75" customHeight="1" x14ac:dyDescent="0.2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</row>
    <row r="765" spans="1:13" ht="15.75" customHeight="1" x14ac:dyDescent="0.2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</row>
    <row r="766" spans="1:13" ht="15.75" customHeigh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</row>
    <row r="767" spans="1:13" ht="15.75" customHeight="1" x14ac:dyDescent="0.2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</row>
    <row r="768" spans="1:13" ht="15.75" customHeight="1" x14ac:dyDescent="0.2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</row>
    <row r="769" spans="1:13" ht="15.75" customHeight="1" x14ac:dyDescent="0.2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</row>
    <row r="770" spans="1:13" ht="15.75" customHeight="1" x14ac:dyDescent="0.2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</row>
    <row r="771" spans="1:13" ht="15.75" customHeight="1" x14ac:dyDescent="0.2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</row>
    <row r="772" spans="1:13" ht="15.75" customHeight="1" x14ac:dyDescent="0.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</row>
    <row r="773" spans="1:13" ht="15.75" customHeight="1" x14ac:dyDescent="0.2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</row>
    <row r="774" spans="1:13" ht="15.75" customHeight="1" x14ac:dyDescent="0.2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</row>
    <row r="775" spans="1:13" ht="15.75" customHeight="1" x14ac:dyDescent="0.2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</row>
    <row r="776" spans="1:13" ht="15.75" customHeight="1" x14ac:dyDescent="0.2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</row>
    <row r="777" spans="1:13" ht="15.75" customHeight="1" x14ac:dyDescent="0.2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</row>
    <row r="778" spans="1:13" ht="15.75" customHeight="1" x14ac:dyDescent="0.2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</row>
    <row r="779" spans="1:13" ht="15.75" customHeight="1" x14ac:dyDescent="0.2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</row>
    <row r="780" spans="1:13" ht="15.75" customHeight="1" x14ac:dyDescent="0.2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</row>
    <row r="781" spans="1:13" ht="15.75" customHeight="1" x14ac:dyDescent="0.2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</row>
    <row r="782" spans="1:13" ht="15.75" customHeight="1" x14ac:dyDescent="0.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</row>
    <row r="783" spans="1:13" ht="15.75" customHeight="1" x14ac:dyDescent="0.2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</row>
    <row r="784" spans="1:13" ht="15.75" customHeight="1" x14ac:dyDescent="0.2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</row>
    <row r="785" spans="1:13" ht="15.75" customHeight="1" x14ac:dyDescent="0.2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</row>
    <row r="786" spans="1:13" ht="15.75" customHeight="1" x14ac:dyDescent="0.2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</row>
    <row r="787" spans="1:13" ht="15.75" customHeight="1" x14ac:dyDescent="0.2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</row>
    <row r="788" spans="1:13" ht="15.75" customHeight="1" x14ac:dyDescent="0.2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</row>
    <row r="789" spans="1:13" ht="15.75" customHeight="1" x14ac:dyDescent="0.2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</row>
    <row r="790" spans="1:13" ht="15.75" customHeight="1" x14ac:dyDescent="0.2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</row>
    <row r="791" spans="1:13" ht="15.75" customHeight="1" x14ac:dyDescent="0.2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</row>
    <row r="792" spans="1:13" ht="15.75" customHeight="1" x14ac:dyDescent="0.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</row>
    <row r="793" spans="1:13" ht="15.75" customHeight="1" x14ac:dyDescent="0.2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</row>
    <row r="794" spans="1:13" ht="15.75" customHeight="1" x14ac:dyDescent="0.2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</row>
    <row r="795" spans="1:13" ht="15.75" customHeight="1" x14ac:dyDescent="0.2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</row>
    <row r="796" spans="1:13" ht="15.75" customHeight="1" x14ac:dyDescent="0.2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</row>
    <row r="797" spans="1:13" ht="15.75" customHeight="1" x14ac:dyDescent="0.2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</row>
    <row r="798" spans="1:13" ht="15.75" customHeight="1" x14ac:dyDescent="0.2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</row>
    <row r="799" spans="1:13" ht="15.75" customHeight="1" x14ac:dyDescent="0.2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</row>
    <row r="800" spans="1:13" ht="15.75" customHeight="1" x14ac:dyDescent="0.2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</row>
    <row r="801" spans="1:13" ht="15.75" customHeight="1" x14ac:dyDescent="0.2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</row>
    <row r="802" spans="1:13" ht="15.75" customHeight="1" x14ac:dyDescent="0.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</row>
    <row r="803" spans="1:13" ht="15.75" customHeight="1" x14ac:dyDescent="0.2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</row>
    <row r="804" spans="1:13" ht="15.75" customHeight="1" x14ac:dyDescent="0.2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</row>
    <row r="805" spans="1:13" ht="15.75" customHeight="1" x14ac:dyDescent="0.2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</row>
    <row r="806" spans="1:13" ht="15.75" customHeight="1" x14ac:dyDescent="0.2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</row>
    <row r="807" spans="1:13" ht="15.75" customHeight="1" x14ac:dyDescent="0.2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</row>
    <row r="808" spans="1:13" ht="15.75" customHeight="1" x14ac:dyDescent="0.2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</row>
    <row r="809" spans="1:13" ht="15.75" customHeight="1" x14ac:dyDescent="0.2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</row>
    <row r="810" spans="1:13" ht="15.75" customHeight="1" x14ac:dyDescent="0.2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</row>
    <row r="811" spans="1:13" ht="15.75" customHeight="1" x14ac:dyDescent="0.2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</row>
    <row r="812" spans="1:13" ht="15.75" customHeight="1" x14ac:dyDescent="0.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</row>
    <row r="813" spans="1:13" ht="15.75" customHeight="1" x14ac:dyDescent="0.2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</row>
    <row r="814" spans="1:13" ht="15.75" customHeight="1" x14ac:dyDescent="0.2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</row>
    <row r="815" spans="1:13" ht="15.75" customHeight="1" x14ac:dyDescent="0.2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</row>
    <row r="816" spans="1:13" ht="15.75" customHeight="1" x14ac:dyDescent="0.2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</row>
    <row r="817" spans="1:13" ht="15.75" customHeight="1" x14ac:dyDescent="0.2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</row>
    <row r="818" spans="1:13" ht="15.75" customHeight="1" x14ac:dyDescent="0.2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</row>
    <row r="819" spans="1:13" ht="15.75" customHeight="1" x14ac:dyDescent="0.2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</row>
    <row r="820" spans="1:13" ht="15.75" customHeight="1" x14ac:dyDescent="0.2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</row>
    <row r="821" spans="1:13" ht="15.75" customHeight="1" x14ac:dyDescent="0.2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</row>
    <row r="822" spans="1:13" ht="15.75" customHeight="1" x14ac:dyDescent="0.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</row>
    <row r="823" spans="1:13" ht="15.75" customHeight="1" x14ac:dyDescent="0.2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</row>
    <row r="824" spans="1:13" ht="15.75" customHeight="1" x14ac:dyDescent="0.2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</row>
    <row r="825" spans="1:13" ht="15.75" customHeight="1" x14ac:dyDescent="0.2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</row>
    <row r="826" spans="1:13" ht="15.75" customHeight="1" x14ac:dyDescent="0.2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</row>
    <row r="827" spans="1:13" ht="15.75" customHeight="1" x14ac:dyDescent="0.2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</row>
    <row r="828" spans="1:13" ht="15.75" customHeight="1" x14ac:dyDescent="0.2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</row>
    <row r="829" spans="1:13" ht="15.75" customHeight="1" x14ac:dyDescent="0.2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</row>
    <row r="830" spans="1:13" ht="15.75" customHeight="1" x14ac:dyDescent="0.2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</row>
    <row r="831" spans="1:13" ht="15.75" customHeight="1" x14ac:dyDescent="0.2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</row>
    <row r="832" spans="1:13" ht="15.75" customHeight="1" x14ac:dyDescent="0.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</row>
    <row r="833" spans="1:13" ht="15.75" customHeight="1" x14ac:dyDescent="0.2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</row>
    <row r="834" spans="1:13" ht="15.75" customHeight="1" x14ac:dyDescent="0.2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</row>
    <row r="835" spans="1:13" ht="15.75" customHeight="1" x14ac:dyDescent="0.2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</row>
    <row r="836" spans="1:13" ht="15.75" customHeight="1" x14ac:dyDescent="0.2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</row>
    <row r="837" spans="1:13" ht="15.75" customHeight="1" x14ac:dyDescent="0.2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</row>
    <row r="838" spans="1:13" ht="15.75" customHeight="1" x14ac:dyDescent="0.2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</row>
    <row r="839" spans="1:13" ht="15.75" customHeight="1" x14ac:dyDescent="0.2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</row>
    <row r="840" spans="1:13" ht="15.75" customHeight="1" x14ac:dyDescent="0.2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</row>
    <row r="841" spans="1:13" ht="15.75" customHeight="1" x14ac:dyDescent="0.2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</row>
    <row r="842" spans="1:13" ht="15.75" customHeight="1" x14ac:dyDescent="0.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</row>
    <row r="843" spans="1:13" ht="15.75" customHeight="1" x14ac:dyDescent="0.2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</row>
    <row r="844" spans="1:13" ht="15.75" customHeight="1" x14ac:dyDescent="0.2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</row>
    <row r="845" spans="1:13" ht="15.75" customHeight="1" x14ac:dyDescent="0.2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</row>
    <row r="846" spans="1:13" ht="15.75" customHeight="1" x14ac:dyDescent="0.2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</row>
    <row r="847" spans="1:13" ht="15.75" customHeight="1" x14ac:dyDescent="0.2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</row>
    <row r="848" spans="1:13" ht="15.75" customHeight="1" x14ac:dyDescent="0.2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</row>
    <row r="849" spans="1:13" ht="15.75" customHeight="1" x14ac:dyDescent="0.2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</row>
    <row r="850" spans="1:13" ht="15.75" customHeight="1" x14ac:dyDescent="0.2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</row>
    <row r="851" spans="1:13" ht="15.75" customHeight="1" x14ac:dyDescent="0.2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</row>
    <row r="852" spans="1:13" ht="15.75" customHeight="1" x14ac:dyDescent="0.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</row>
    <row r="853" spans="1:13" ht="15.75" customHeight="1" x14ac:dyDescent="0.2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</row>
    <row r="854" spans="1:13" ht="15.75" customHeight="1" x14ac:dyDescent="0.2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</row>
    <row r="855" spans="1:13" ht="15.75" customHeight="1" x14ac:dyDescent="0.2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</row>
    <row r="856" spans="1:13" ht="15.75" customHeight="1" x14ac:dyDescent="0.2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</row>
    <row r="857" spans="1:13" ht="15.75" customHeight="1" x14ac:dyDescent="0.2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</row>
    <row r="858" spans="1:13" ht="15.75" customHeight="1" x14ac:dyDescent="0.2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</row>
    <row r="859" spans="1:13" ht="15.75" customHeight="1" x14ac:dyDescent="0.2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</row>
    <row r="860" spans="1:13" ht="15.75" customHeight="1" x14ac:dyDescent="0.2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</row>
    <row r="861" spans="1:13" ht="15.75" customHeight="1" x14ac:dyDescent="0.2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</row>
    <row r="862" spans="1:13" ht="15.75" customHeight="1" x14ac:dyDescent="0.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</row>
    <row r="863" spans="1:13" ht="15.75" customHeight="1" x14ac:dyDescent="0.2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</row>
    <row r="864" spans="1:13" ht="15.75" customHeight="1" x14ac:dyDescent="0.2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</row>
    <row r="865" spans="1:13" ht="15.75" customHeight="1" x14ac:dyDescent="0.2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</row>
    <row r="866" spans="1:13" ht="15.75" customHeight="1" x14ac:dyDescent="0.2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</row>
    <row r="867" spans="1:13" ht="15.75" customHeight="1" x14ac:dyDescent="0.2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</row>
    <row r="868" spans="1:13" ht="15.75" customHeight="1" x14ac:dyDescent="0.2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</row>
    <row r="869" spans="1:13" ht="15.75" customHeight="1" x14ac:dyDescent="0.2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</row>
    <row r="870" spans="1:13" ht="15.75" customHeight="1" x14ac:dyDescent="0.2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</row>
    <row r="871" spans="1:13" ht="15.75" customHeight="1" x14ac:dyDescent="0.2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</row>
    <row r="872" spans="1:13" ht="15.75" customHeight="1" x14ac:dyDescent="0.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</row>
    <row r="873" spans="1:13" ht="15.75" customHeight="1" x14ac:dyDescent="0.2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</row>
    <row r="874" spans="1:13" ht="15.75" customHeight="1" x14ac:dyDescent="0.2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</row>
    <row r="875" spans="1:13" ht="15.75" customHeight="1" x14ac:dyDescent="0.2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</row>
    <row r="876" spans="1:13" ht="15.75" customHeight="1" x14ac:dyDescent="0.2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</row>
    <row r="877" spans="1:13" ht="15.75" customHeight="1" x14ac:dyDescent="0.2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</row>
    <row r="878" spans="1:13" ht="15.75" customHeight="1" x14ac:dyDescent="0.2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</row>
    <row r="879" spans="1:13" ht="15.75" customHeight="1" x14ac:dyDescent="0.2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</row>
    <row r="880" spans="1:13" ht="15.75" customHeight="1" x14ac:dyDescent="0.2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</row>
    <row r="881" spans="1:13" ht="15.75" customHeight="1" x14ac:dyDescent="0.2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</row>
    <row r="882" spans="1:13" ht="15.75" customHeight="1" x14ac:dyDescent="0.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</row>
    <row r="883" spans="1:13" ht="15.75" customHeight="1" x14ac:dyDescent="0.2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</row>
    <row r="884" spans="1:13" ht="15.75" customHeight="1" x14ac:dyDescent="0.2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</row>
    <row r="885" spans="1:13" ht="15.75" customHeight="1" x14ac:dyDescent="0.2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</row>
    <row r="886" spans="1:13" ht="15.75" customHeight="1" x14ac:dyDescent="0.2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</row>
    <row r="887" spans="1:13" ht="15.75" customHeight="1" x14ac:dyDescent="0.2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</row>
    <row r="888" spans="1:13" ht="15.75" customHeight="1" x14ac:dyDescent="0.2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</row>
    <row r="889" spans="1:13" ht="15.75" customHeight="1" x14ac:dyDescent="0.2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</row>
    <row r="890" spans="1:13" ht="15.75" customHeight="1" x14ac:dyDescent="0.2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</row>
    <row r="891" spans="1:13" ht="15.75" customHeight="1" x14ac:dyDescent="0.2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</row>
    <row r="892" spans="1:13" ht="15.75" customHeight="1" x14ac:dyDescent="0.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</row>
    <row r="893" spans="1:13" ht="15.75" customHeight="1" x14ac:dyDescent="0.2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</row>
    <row r="894" spans="1:13" ht="15.75" customHeight="1" x14ac:dyDescent="0.2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</row>
    <row r="895" spans="1:13" ht="15.75" customHeight="1" x14ac:dyDescent="0.2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</row>
    <row r="896" spans="1:13" ht="15.75" customHeight="1" x14ac:dyDescent="0.2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</row>
    <row r="897" spans="1:13" ht="15.75" customHeight="1" x14ac:dyDescent="0.2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</row>
    <row r="898" spans="1:13" ht="15.75" customHeight="1" x14ac:dyDescent="0.2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</row>
    <row r="899" spans="1:13" ht="15.75" customHeight="1" x14ac:dyDescent="0.2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</row>
    <row r="900" spans="1:13" ht="15.75" customHeight="1" x14ac:dyDescent="0.2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</row>
    <row r="901" spans="1:13" ht="15.75" customHeight="1" x14ac:dyDescent="0.2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</row>
    <row r="902" spans="1:13" ht="15.75" customHeight="1" x14ac:dyDescent="0.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</row>
    <row r="903" spans="1:13" ht="15.75" customHeight="1" x14ac:dyDescent="0.2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</row>
    <row r="904" spans="1:13" ht="15.75" customHeight="1" x14ac:dyDescent="0.2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</row>
    <row r="905" spans="1:13" ht="15.75" customHeight="1" x14ac:dyDescent="0.2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</row>
    <row r="906" spans="1:13" ht="15.75" customHeight="1" x14ac:dyDescent="0.2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</row>
    <row r="907" spans="1:13" ht="15.75" customHeight="1" x14ac:dyDescent="0.2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</row>
    <row r="908" spans="1:13" ht="15.75" customHeight="1" x14ac:dyDescent="0.2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</row>
    <row r="909" spans="1:13" ht="15.75" customHeight="1" x14ac:dyDescent="0.2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</row>
    <row r="910" spans="1:13" ht="15.75" customHeight="1" x14ac:dyDescent="0.2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</row>
    <row r="911" spans="1:13" ht="15.75" customHeight="1" x14ac:dyDescent="0.2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</row>
    <row r="912" spans="1:13" ht="15.75" customHeight="1" x14ac:dyDescent="0.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</row>
    <row r="913" spans="1:13" ht="15.75" customHeight="1" x14ac:dyDescent="0.2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</row>
    <row r="914" spans="1:13" ht="15.75" customHeight="1" x14ac:dyDescent="0.2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</row>
    <row r="915" spans="1:13" ht="15.75" customHeight="1" x14ac:dyDescent="0.2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</row>
    <row r="916" spans="1:13" ht="15.75" customHeight="1" x14ac:dyDescent="0.2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</row>
    <row r="917" spans="1:13" ht="15.75" customHeight="1" x14ac:dyDescent="0.2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</row>
    <row r="918" spans="1:13" ht="15.75" customHeight="1" x14ac:dyDescent="0.2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</row>
    <row r="919" spans="1:13" ht="15.75" customHeight="1" x14ac:dyDescent="0.2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</row>
    <row r="920" spans="1:13" ht="15.75" customHeight="1" x14ac:dyDescent="0.2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</row>
    <row r="921" spans="1:13" ht="15.75" customHeight="1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</row>
    <row r="922" spans="1:13" ht="15.75" customHeight="1" x14ac:dyDescent="0.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</row>
    <row r="923" spans="1:13" ht="15.75" customHeight="1" x14ac:dyDescent="0.2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</row>
    <row r="924" spans="1:13" ht="15.75" customHeight="1" x14ac:dyDescent="0.2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</row>
    <row r="925" spans="1:13" ht="15.75" customHeight="1" x14ac:dyDescent="0.2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</row>
    <row r="926" spans="1:13" ht="15.75" customHeight="1" x14ac:dyDescent="0.2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</row>
    <row r="927" spans="1:13" ht="15.75" customHeight="1" x14ac:dyDescent="0.2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</row>
    <row r="928" spans="1:13" ht="15.75" customHeight="1" x14ac:dyDescent="0.2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</row>
    <row r="929" spans="1:13" ht="15.75" customHeight="1" x14ac:dyDescent="0.2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</row>
    <row r="930" spans="1:13" ht="15.75" customHeight="1" x14ac:dyDescent="0.2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</row>
    <row r="931" spans="1:13" ht="15.75" customHeight="1" x14ac:dyDescent="0.2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</row>
    <row r="932" spans="1:13" ht="15.75" customHeight="1" x14ac:dyDescent="0.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</row>
    <row r="933" spans="1:13" ht="15.75" customHeight="1" x14ac:dyDescent="0.2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</row>
    <row r="934" spans="1:13" ht="15.75" customHeight="1" x14ac:dyDescent="0.2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</row>
    <row r="935" spans="1:13" ht="15.75" customHeight="1" x14ac:dyDescent="0.2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</row>
    <row r="936" spans="1:13" ht="15.75" customHeight="1" x14ac:dyDescent="0.2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</row>
    <row r="937" spans="1:13" ht="15.75" customHeight="1" x14ac:dyDescent="0.2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</row>
    <row r="938" spans="1:13" ht="15.75" customHeight="1" x14ac:dyDescent="0.2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</row>
    <row r="939" spans="1:13" ht="15.75" customHeight="1" x14ac:dyDescent="0.2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</row>
    <row r="940" spans="1:13" ht="15.75" customHeight="1" x14ac:dyDescent="0.2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</row>
    <row r="941" spans="1:13" ht="15.75" customHeight="1" x14ac:dyDescent="0.2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</row>
    <row r="942" spans="1:13" ht="15.75" customHeight="1" x14ac:dyDescent="0.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</row>
    <row r="943" spans="1:13" ht="15.75" customHeight="1" x14ac:dyDescent="0.2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</row>
    <row r="944" spans="1:13" ht="15.75" customHeight="1" x14ac:dyDescent="0.2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</row>
    <row r="945" spans="1:13" ht="15.75" customHeight="1" x14ac:dyDescent="0.2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</row>
    <row r="946" spans="1:13" ht="15.75" customHeight="1" x14ac:dyDescent="0.2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</row>
    <row r="947" spans="1:13" ht="15.75" customHeight="1" x14ac:dyDescent="0.2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</row>
    <row r="948" spans="1:13" ht="15.75" customHeight="1" x14ac:dyDescent="0.2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</row>
    <row r="949" spans="1:13" ht="15.75" customHeight="1" x14ac:dyDescent="0.2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</row>
    <row r="950" spans="1:13" ht="15.75" customHeight="1" x14ac:dyDescent="0.2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</row>
    <row r="951" spans="1:13" ht="15.75" customHeight="1" x14ac:dyDescent="0.2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</row>
    <row r="952" spans="1:13" ht="15.75" customHeight="1" x14ac:dyDescent="0.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</row>
    <row r="953" spans="1:13" ht="15.75" customHeight="1" x14ac:dyDescent="0.2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</row>
    <row r="954" spans="1:13" ht="15.75" customHeight="1" x14ac:dyDescent="0.2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</row>
    <row r="955" spans="1:13" ht="15.75" customHeight="1" x14ac:dyDescent="0.2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</row>
    <row r="956" spans="1:13" ht="15.75" customHeight="1" x14ac:dyDescent="0.2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</row>
    <row r="957" spans="1:13" ht="15.75" customHeight="1" x14ac:dyDescent="0.2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</row>
    <row r="958" spans="1:13" ht="15.75" customHeight="1" x14ac:dyDescent="0.2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</row>
    <row r="959" spans="1:13" ht="15.75" customHeight="1" x14ac:dyDescent="0.2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</row>
    <row r="960" spans="1:13" ht="15.75" customHeight="1" x14ac:dyDescent="0.2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</row>
    <row r="961" spans="1:13" ht="15.75" customHeight="1" x14ac:dyDescent="0.2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</row>
    <row r="962" spans="1:13" ht="15.75" customHeight="1" x14ac:dyDescent="0.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</row>
    <row r="963" spans="1:13" ht="15.75" customHeight="1" x14ac:dyDescent="0.2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</row>
    <row r="964" spans="1:13" ht="15.75" customHeight="1" x14ac:dyDescent="0.2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</row>
    <row r="965" spans="1:13" ht="15.75" customHeight="1" x14ac:dyDescent="0.2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</row>
    <row r="966" spans="1:13" ht="15.75" customHeight="1" x14ac:dyDescent="0.2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</row>
    <row r="967" spans="1:13" ht="15.75" customHeight="1" x14ac:dyDescent="0.2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</row>
    <row r="968" spans="1:13" ht="15.75" customHeight="1" x14ac:dyDescent="0.2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</row>
    <row r="969" spans="1:13" ht="15.75" customHeight="1" x14ac:dyDescent="0.2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</row>
    <row r="970" spans="1:13" ht="15.75" customHeight="1" x14ac:dyDescent="0.2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</row>
    <row r="971" spans="1:13" ht="15.75" customHeight="1" x14ac:dyDescent="0.2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</row>
    <row r="972" spans="1:13" ht="15.75" customHeight="1" x14ac:dyDescent="0.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</row>
    <row r="973" spans="1:13" ht="15.75" customHeight="1" x14ac:dyDescent="0.2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</row>
    <row r="974" spans="1:13" ht="15.75" customHeight="1" x14ac:dyDescent="0.2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</row>
    <row r="975" spans="1:13" ht="15.75" customHeight="1" x14ac:dyDescent="0.2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</row>
    <row r="976" spans="1:13" ht="15.75" customHeight="1" x14ac:dyDescent="0.2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</row>
    <row r="977" spans="1:13" ht="15.75" customHeight="1" x14ac:dyDescent="0.2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</row>
    <row r="978" spans="1:13" ht="15.75" customHeight="1" x14ac:dyDescent="0.2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</row>
    <row r="979" spans="1:13" ht="15.75" customHeight="1" x14ac:dyDescent="0.2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</row>
    <row r="980" spans="1:13" ht="15.75" customHeight="1" x14ac:dyDescent="0.2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</row>
    <row r="981" spans="1:13" ht="15.75" customHeight="1" x14ac:dyDescent="0.2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</row>
    <row r="982" spans="1:13" ht="15.75" customHeight="1" x14ac:dyDescent="0.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</row>
    <row r="983" spans="1:13" ht="15.75" customHeight="1" x14ac:dyDescent="0.2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</row>
    <row r="984" spans="1:13" ht="15.75" customHeight="1" x14ac:dyDescent="0.2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</row>
    <row r="985" spans="1:13" ht="15.75" customHeight="1" x14ac:dyDescent="0.2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</row>
    <row r="986" spans="1:13" ht="15.75" customHeight="1" x14ac:dyDescent="0.2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</row>
    <row r="987" spans="1:13" ht="15.75" customHeight="1" x14ac:dyDescent="0.2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</row>
    <row r="988" spans="1:13" ht="15.75" customHeight="1" x14ac:dyDescent="0.2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</row>
    <row r="989" spans="1:13" ht="15.75" customHeight="1" x14ac:dyDescent="0.2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</row>
    <row r="990" spans="1:13" ht="15.75" customHeight="1" x14ac:dyDescent="0.2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</row>
    <row r="991" spans="1:13" ht="15.75" customHeight="1" x14ac:dyDescent="0.2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</row>
    <row r="992" spans="1:13" ht="15.75" customHeight="1" x14ac:dyDescent="0.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</row>
    <row r="993" spans="1:13" ht="15.75" customHeight="1" x14ac:dyDescent="0.2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</row>
    <row r="994" spans="1:13" ht="15.75" customHeight="1" x14ac:dyDescent="0.2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</row>
    <row r="995" spans="1:13" ht="15.75" customHeight="1" x14ac:dyDescent="0.2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</row>
    <row r="996" spans="1:13" ht="15.75" customHeight="1" x14ac:dyDescent="0.2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</row>
    <row r="997" spans="1:13" ht="15.75" customHeight="1" x14ac:dyDescent="0.2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</row>
    <row r="998" spans="1:13" ht="15.75" customHeight="1" x14ac:dyDescent="0.2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</row>
    <row r="999" spans="1:13" ht="15.75" customHeight="1" x14ac:dyDescent="0.2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</row>
    <row r="1000" spans="1:13" ht="15.75" customHeight="1" x14ac:dyDescent="0.2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</row>
    <row r="1001" spans="1:13" ht="15.75" customHeight="1" x14ac:dyDescent="0.2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</row>
    <row r="1002" spans="1:13" ht="15.75" customHeight="1" x14ac:dyDescent="0.2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</row>
    <row r="1003" spans="1:13" ht="15.75" customHeight="1" x14ac:dyDescent="0.2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</row>
    <row r="1004" spans="1:13" ht="15.75" customHeight="1" x14ac:dyDescent="0.2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</row>
    <row r="1005" spans="1:13" ht="15.75" customHeight="1" x14ac:dyDescent="0.2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</row>
    <row r="1006" spans="1:13" ht="15.75" customHeight="1" x14ac:dyDescent="0.2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</row>
    <row r="1007" spans="1:13" ht="15.75" customHeight="1" x14ac:dyDescent="0.2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</row>
    <row r="1008" spans="1:13" ht="15.75" customHeight="1" x14ac:dyDescent="0.2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</row>
    <row r="1009" spans="1:13" ht="15.75" customHeight="1" x14ac:dyDescent="0.2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</row>
    <row r="1010" spans="1:13" ht="15.75" customHeight="1" x14ac:dyDescent="0.2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</row>
    <row r="1011" spans="1:13" ht="15.75" customHeight="1" x14ac:dyDescent="0.2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</row>
  </sheetData>
  <mergeCells count="31">
    <mergeCell ref="A94:J94"/>
    <mergeCell ref="E51:G51"/>
    <mergeCell ref="H51:J51"/>
    <mergeCell ref="B68:G68"/>
    <mergeCell ref="H68:J69"/>
    <mergeCell ref="B69:D69"/>
    <mergeCell ref="E69:G69"/>
    <mergeCell ref="A85:J85"/>
    <mergeCell ref="A48:M48"/>
    <mergeCell ref="B50:M50"/>
    <mergeCell ref="B51:D51"/>
    <mergeCell ref="K51:M51"/>
    <mergeCell ref="A93:L93"/>
    <mergeCell ref="A41:J41"/>
    <mergeCell ref="C42:J43"/>
    <mergeCell ref="A45:M45"/>
    <mergeCell ref="A46:M46"/>
    <mergeCell ref="A47:M47"/>
    <mergeCell ref="B7:D7"/>
    <mergeCell ref="E7:G7"/>
    <mergeCell ref="H7:J7"/>
    <mergeCell ref="K7:M7"/>
    <mergeCell ref="B24:G24"/>
    <mergeCell ref="H24:J25"/>
    <mergeCell ref="B25:D25"/>
    <mergeCell ref="E25:G25"/>
    <mergeCell ref="A1:M1"/>
    <mergeCell ref="A2:M2"/>
    <mergeCell ref="A3:M3"/>
    <mergeCell ref="A4:M4"/>
    <mergeCell ref="B6:M6"/>
  </mergeCells>
  <printOptions horizontalCentered="1"/>
  <pageMargins left="0.70866141732283472" right="0.70866141732283472" top="0.74803149606299213" bottom="0.3149606299212598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1.1 </vt:lpstr>
      <vt:lpstr>1.2 </vt:lpstr>
      <vt:lpstr>1.3 </vt:lpstr>
      <vt:lpstr>2-3</vt:lpstr>
      <vt:lpstr>4-5</vt:lpstr>
      <vt:lpstr>6-7</vt:lpstr>
      <vt:lpstr>8-9</vt:lpstr>
      <vt:lpstr>10-12</vt:lpstr>
      <vt:lpstr>13-14</vt:lpstr>
      <vt:lpstr>15-16</vt:lpstr>
      <vt:lpstr>16a</vt:lpstr>
      <vt:lpstr>17a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USER</cp:lastModifiedBy>
  <dcterms:created xsi:type="dcterms:W3CDTF">2009-07-07T01:39:59Z</dcterms:created>
  <dcterms:modified xsi:type="dcterms:W3CDTF">2023-08-14T10:33:29Z</dcterms:modified>
</cp:coreProperties>
</file>