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corpuz/Downloads/[ONS Approved] 2023 PTSA/"/>
    </mc:Choice>
  </mc:AlternateContent>
  <xr:revisionPtr revIDLastSave="0" documentId="8_{35A65B80-3473-844E-B33B-047F8E734368}" xr6:coauthVersionLast="47" xr6:coauthVersionMax="47" xr10:uidLastSave="{00000000-0000-0000-0000-000000000000}"/>
  <bookViews>
    <workbookView xWindow="780" yWindow="1000" windowWidth="27640" windowHeight="15520" xr2:uid="{57590BBC-4FD5-5741-A340-802E09F80755}"/>
  </bookViews>
  <sheets>
    <sheet name="Tables 1" sheetId="1" r:id="rId1"/>
  </sheets>
  <externalReferences>
    <externalReference r:id="rId2"/>
    <externalReference r:id="rId3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_xlnm.Print_Area" localSheetId="0">'Tables 1'!$A$1:$Y$58</definedName>
    <definedName name="Print_Area_MI">[2]arrivals!$A$2:$F$115</definedName>
    <definedName name="u">[1]T8_10!#REF!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4" i="1" l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X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X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X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16" i="1"/>
  <c r="Y54" i="1" s="1"/>
  <c r="X16" i="1"/>
  <c r="X54" i="1" s="1"/>
  <c r="W16" i="1"/>
  <c r="W54" i="1" s="1"/>
  <c r="V16" i="1"/>
  <c r="V54" i="1" s="1"/>
  <c r="U16" i="1"/>
  <c r="U54" i="1" s="1"/>
  <c r="T16" i="1"/>
  <c r="T54" i="1" s="1"/>
  <c r="S16" i="1"/>
  <c r="S54" i="1" s="1"/>
  <c r="R16" i="1"/>
  <c r="R54" i="1" s="1"/>
  <c r="Q16" i="1"/>
  <c r="Q54" i="1" s="1"/>
  <c r="P16" i="1"/>
  <c r="P54" i="1" s="1"/>
  <c r="O16" i="1"/>
  <c r="O54" i="1" s="1"/>
  <c r="N16" i="1"/>
  <c r="N54" i="1" s="1"/>
  <c r="M16" i="1"/>
  <c r="M54" i="1" s="1"/>
  <c r="L16" i="1"/>
  <c r="L54" i="1" s="1"/>
  <c r="K16" i="1"/>
  <c r="K54" i="1" s="1"/>
  <c r="J16" i="1"/>
  <c r="J54" i="1" s="1"/>
  <c r="I16" i="1"/>
  <c r="I54" i="1" s="1"/>
  <c r="H16" i="1"/>
  <c r="H54" i="1" s="1"/>
  <c r="G16" i="1"/>
  <c r="G54" i="1" s="1"/>
  <c r="F16" i="1"/>
  <c r="F54" i="1" s="1"/>
  <c r="E16" i="1"/>
  <c r="E54" i="1" s="1"/>
  <c r="D16" i="1"/>
  <c r="D54" i="1" s="1"/>
  <c r="C16" i="1"/>
  <c r="C54" i="1" s="1"/>
  <c r="B16" i="1"/>
  <c r="B54" i="1" s="1"/>
  <c r="I36" i="1" l="1"/>
  <c r="Q36" i="1"/>
  <c r="B47" i="1"/>
  <c r="J47" i="1"/>
  <c r="R47" i="1"/>
  <c r="B48" i="1"/>
  <c r="J48" i="1"/>
  <c r="R48" i="1"/>
  <c r="B49" i="1"/>
  <c r="J49" i="1"/>
  <c r="R49" i="1"/>
  <c r="B50" i="1"/>
  <c r="J50" i="1"/>
  <c r="R50" i="1"/>
  <c r="B51" i="1"/>
  <c r="J51" i="1"/>
  <c r="R51" i="1"/>
  <c r="B53" i="1"/>
  <c r="J53" i="1"/>
  <c r="R53" i="1"/>
  <c r="B36" i="1"/>
  <c r="J36" i="1"/>
  <c r="R36" i="1"/>
  <c r="C47" i="1"/>
  <c r="K47" i="1"/>
  <c r="S47" i="1"/>
  <c r="C48" i="1"/>
  <c r="K48" i="1"/>
  <c r="S48" i="1"/>
  <c r="C49" i="1"/>
  <c r="K49" i="1"/>
  <c r="S49" i="1"/>
  <c r="C50" i="1"/>
  <c r="K50" i="1"/>
  <c r="S50" i="1"/>
  <c r="C51" i="1"/>
  <c r="K51" i="1"/>
  <c r="S51" i="1"/>
  <c r="C53" i="1"/>
  <c r="K53" i="1"/>
  <c r="S53" i="1"/>
  <c r="C36" i="1"/>
  <c r="K36" i="1"/>
  <c r="S36" i="1"/>
  <c r="D47" i="1"/>
  <c r="L47" i="1"/>
  <c r="T47" i="1"/>
  <c r="T56" i="1" s="1"/>
  <c r="D48" i="1"/>
  <c r="L48" i="1"/>
  <c r="T48" i="1"/>
  <c r="D49" i="1"/>
  <c r="L49" i="1"/>
  <c r="T49" i="1"/>
  <c r="D50" i="1"/>
  <c r="L50" i="1"/>
  <c r="T50" i="1"/>
  <c r="D51" i="1"/>
  <c r="L51" i="1"/>
  <c r="T51" i="1"/>
  <c r="D53" i="1"/>
  <c r="L53" i="1"/>
  <c r="T53" i="1"/>
  <c r="D36" i="1"/>
  <c r="L36" i="1"/>
  <c r="T36" i="1"/>
  <c r="E47" i="1"/>
  <c r="M47" i="1"/>
  <c r="U47" i="1"/>
  <c r="E48" i="1"/>
  <c r="M48" i="1"/>
  <c r="U48" i="1"/>
  <c r="E49" i="1"/>
  <c r="M49" i="1"/>
  <c r="U49" i="1"/>
  <c r="E50" i="1"/>
  <c r="M50" i="1"/>
  <c r="U50" i="1"/>
  <c r="E51" i="1"/>
  <c r="M51" i="1"/>
  <c r="U51" i="1"/>
  <c r="E53" i="1"/>
  <c r="M53" i="1"/>
  <c r="U53" i="1"/>
  <c r="E36" i="1"/>
  <c r="M36" i="1"/>
  <c r="U36" i="1"/>
  <c r="F47" i="1"/>
  <c r="F56" i="1" s="1"/>
  <c r="N47" i="1"/>
  <c r="V47" i="1"/>
  <c r="F48" i="1"/>
  <c r="N48" i="1"/>
  <c r="V48" i="1"/>
  <c r="F49" i="1"/>
  <c r="N49" i="1"/>
  <c r="V49" i="1"/>
  <c r="F50" i="1"/>
  <c r="N50" i="1"/>
  <c r="V50" i="1"/>
  <c r="F51" i="1"/>
  <c r="N51" i="1"/>
  <c r="V51" i="1"/>
  <c r="F53" i="1"/>
  <c r="N53" i="1"/>
  <c r="V53" i="1"/>
  <c r="F36" i="1"/>
  <c r="N36" i="1"/>
  <c r="V36" i="1"/>
  <c r="G47" i="1"/>
  <c r="O47" i="1"/>
  <c r="W47" i="1"/>
  <c r="G48" i="1"/>
  <c r="O48" i="1"/>
  <c r="W48" i="1"/>
  <c r="G49" i="1"/>
  <c r="O49" i="1"/>
  <c r="W49" i="1"/>
  <c r="G50" i="1"/>
  <c r="O50" i="1"/>
  <c r="W50" i="1"/>
  <c r="G51" i="1"/>
  <c r="O51" i="1"/>
  <c r="W51" i="1"/>
  <c r="G53" i="1"/>
  <c r="O53" i="1"/>
  <c r="W53" i="1"/>
  <c r="G36" i="1"/>
  <c r="O36" i="1"/>
  <c r="W36" i="1"/>
  <c r="H47" i="1"/>
  <c r="P47" i="1"/>
  <c r="X47" i="1"/>
  <c r="H48" i="1"/>
  <c r="P48" i="1"/>
  <c r="X48" i="1"/>
  <c r="H49" i="1"/>
  <c r="P49" i="1"/>
  <c r="X49" i="1"/>
  <c r="H50" i="1"/>
  <c r="P50" i="1"/>
  <c r="X50" i="1"/>
  <c r="H51" i="1"/>
  <c r="P51" i="1"/>
  <c r="X51" i="1"/>
  <c r="H53" i="1"/>
  <c r="P53" i="1"/>
  <c r="X53" i="1"/>
  <c r="H36" i="1"/>
  <c r="P36" i="1"/>
  <c r="X36" i="1"/>
  <c r="I47" i="1"/>
  <c r="Q47" i="1"/>
  <c r="Q56" i="1" s="1"/>
  <c r="Y47" i="1"/>
  <c r="I48" i="1"/>
  <c r="Q48" i="1"/>
  <c r="Y48" i="1"/>
  <c r="I49" i="1"/>
  <c r="Q49" i="1"/>
  <c r="Y49" i="1"/>
  <c r="I50" i="1"/>
  <c r="Q50" i="1"/>
  <c r="Y50" i="1"/>
  <c r="I51" i="1"/>
  <c r="Q51" i="1"/>
  <c r="Y51" i="1"/>
  <c r="I53" i="1"/>
  <c r="Q53" i="1"/>
  <c r="Y53" i="1"/>
  <c r="Y56" i="1" l="1"/>
  <c r="N56" i="1"/>
  <c r="C56" i="1"/>
  <c r="O56" i="1"/>
  <c r="X56" i="1"/>
  <c r="M56" i="1"/>
  <c r="B56" i="1"/>
  <c r="I56" i="1"/>
  <c r="W56" i="1"/>
  <c r="L56" i="1"/>
  <c r="D56" i="1"/>
  <c r="R56" i="1"/>
  <c r="G56" i="1"/>
  <c r="U56" i="1"/>
  <c r="P56" i="1"/>
  <c r="E56" i="1"/>
  <c r="S56" i="1"/>
  <c r="J56" i="1"/>
  <c r="H56" i="1"/>
  <c r="V56" i="1"/>
  <c r="K56" i="1"/>
</calcChain>
</file>

<file path=xl/sharedStrings.xml><?xml version="1.0" encoding="utf-8"?>
<sst xmlns="http://schemas.openxmlformats.org/spreadsheetml/2006/main" count="82" uniqueCount="50">
  <si>
    <t>Table 1.1 Inbound Tourism Expenditure by Product at Current Prices: 2000 - 2023</t>
  </si>
  <si>
    <t>Levels (in million PhP)</t>
  </si>
  <si>
    <t>Product</t>
  </si>
  <si>
    <t>2019</t>
  </si>
  <si>
    <t>2020</t>
  </si>
  <si>
    <r>
      <t>2021</t>
    </r>
    <r>
      <rPr>
        <vertAlign val="superscript"/>
        <sz val="18"/>
        <rFont val="Arial"/>
        <family val="2"/>
      </rPr>
      <t>r</t>
    </r>
  </si>
  <si>
    <r>
      <t>2022</t>
    </r>
    <r>
      <rPr>
        <vertAlign val="superscript"/>
        <sz val="18"/>
        <rFont val="Arial"/>
        <family val="2"/>
      </rPr>
      <t>r</t>
    </r>
  </si>
  <si>
    <t>A. Consumption Products</t>
  </si>
  <si>
    <t>A.1 Tourism characteristic products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</si>
  <si>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</si>
  <si>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</si>
  <si>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</si>
  <si>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</si>
  <si>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</si>
  <si>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goods</t>
  </si>
  <si>
    <t>6.a-Shopping</t>
  </si>
  <si>
    <t>7-Miscellaneous services*</t>
  </si>
  <si>
    <t>TOTAL INBOUND TOURISM EXPENDITURE</t>
  </si>
  <si>
    <r>
      <rPr>
        <vertAlign val="superscript"/>
        <sz val="14"/>
        <rFont val="Arial"/>
        <family val="2"/>
      </rPr>
      <t xml:space="preserve">r </t>
    </r>
    <r>
      <rPr>
        <sz val="14"/>
        <rFont val="Arial"/>
        <family val="2"/>
      </rPr>
      <t>- Revised</t>
    </r>
  </si>
  <si>
    <r>
      <rPr>
        <b/>
        <sz val="14"/>
        <rFont val="Arial"/>
        <family val="2"/>
      </rPr>
      <t>*Note</t>
    </r>
    <r>
      <rPr>
        <sz val="14"/>
        <rFont val="Arial"/>
        <family val="2"/>
      </rPr>
      <t>: Miscellaneous services include health goods and services, wellness and personal care, foreign exchange services, among others</t>
    </r>
  </si>
  <si>
    <r>
      <rPr>
        <b/>
        <sz val="14"/>
        <rFont val="Arial"/>
        <family val="2"/>
      </rPr>
      <t>Source:</t>
    </r>
    <r>
      <rPr>
        <sz val="14"/>
        <rFont val="Arial"/>
        <family val="2"/>
      </rPr>
      <t xml:space="preserve"> Philippine Statistics Authority</t>
    </r>
  </si>
  <si>
    <t>Table 1.2 Inbound Tourism Expenditure by Product at Current Prices: 2000-2023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</si>
  <si>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</si>
  <si>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</si>
  <si>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</si>
  <si>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</si>
  <si>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</si>
  <si>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</si>
  <si>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</si>
  <si>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</si>
  <si>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</si>
  <si>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</si>
  <si>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</si>
  <si>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</si>
  <si>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</si>
  <si>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</si>
  <si>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</si>
  <si>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</si>
  <si>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</si>
  <si>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</si>
  <si>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</si>
  <si>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</si>
  <si>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</si>
  <si>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</si>
  <si>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</si>
  <si>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</si>
  <si>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**</t>
  </si>
  <si>
    <t>**Growth rates greater than 1,000</t>
  </si>
  <si>
    <t>Table 1.3 Inbound Tourism Expenditure by Product at Current Prices: 2000 - 2023</t>
  </si>
  <si>
    <t>Percent share to total 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</si>
</sst>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color rgb="FFFF0000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165" fontId="5" fillId="0" borderId="0" xfId="1" applyNumberFormat="1" applyFont="1" applyBorder="1" applyAlignment="1"/>
    <xf numFmtId="165" fontId="5" fillId="0" borderId="0" xfId="1" applyNumberFormat="1" applyFont="1" applyBorder="1"/>
    <xf numFmtId="165" fontId="5" fillId="0" borderId="0" xfId="1" applyNumberFormat="1" applyFont="1" applyBorder="1" applyProtection="1">
      <protection locked="0"/>
    </xf>
    <xf numFmtId="0" fontId="5" fillId="0" borderId="0" xfId="1" applyNumberFormat="1" applyFont="1" applyBorder="1" applyProtection="1">
      <protection locked="0"/>
    </xf>
    <xf numFmtId="164" fontId="3" fillId="0" borderId="0" xfId="1" applyFont="1"/>
    <xf numFmtId="166" fontId="3" fillId="0" borderId="0" xfId="0" applyNumberFormat="1" applyFont="1"/>
    <xf numFmtId="0" fontId="3" fillId="0" borderId="0" xfId="0" applyFont="1" applyAlignment="1">
      <alignment horizontal="left" indent="6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3" fontId="3" fillId="0" borderId="2" xfId="0" applyNumberFormat="1" applyFont="1" applyBorder="1" applyProtection="1">
      <protection locked="0"/>
    </xf>
    <xf numFmtId="0" fontId="6" fillId="0" borderId="0" xfId="0" applyFont="1" applyAlignment="1">
      <alignment horizontal="left" vertical="center"/>
    </xf>
    <xf numFmtId="3" fontId="3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/>
    <xf numFmtId="166" fontId="5" fillId="0" borderId="0" xfId="1" applyNumberFormat="1" applyFont="1" applyBorder="1" applyProtection="1">
      <protection locked="0"/>
    </xf>
    <xf numFmtId="166" fontId="10" fillId="0" borderId="0" xfId="2" applyNumberFormat="1" applyFont="1" applyAlignment="1">
      <alignment horizontal="right"/>
    </xf>
    <xf numFmtId="166" fontId="3" fillId="0" borderId="0" xfId="0" applyNumberFormat="1" applyFont="1" applyProtection="1">
      <protection locked="0"/>
    </xf>
    <xf numFmtId="166" fontId="5" fillId="0" borderId="2" xfId="1" applyNumberFormat="1" applyFont="1" applyBorder="1"/>
    <xf numFmtId="166" fontId="5" fillId="0" borderId="2" xfId="1" applyNumberFormat="1" applyFont="1" applyBorder="1" applyProtection="1">
      <protection locked="0"/>
    </xf>
    <xf numFmtId="0" fontId="11" fillId="0" borderId="0" xfId="2" applyFont="1" applyAlignment="1">
      <alignment horizontal="left"/>
    </xf>
    <xf numFmtId="167" fontId="3" fillId="0" borderId="0" xfId="0" applyNumberFormat="1" applyFont="1"/>
    <xf numFmtId="167" fontId="3" fillId="0" borderId="0" xfId="0" applyNumberFormat="1" applyFont="1" applyProtection="1">
      <protection locked="0"/>
    </xf>
    <xf numFmtId="167" fontId="3" fillId="0" borderId="2" xfId="0" applyNumberFormat="1" applyFont="1" applyBorder="1"/>
    <xf numFmtId="167" fontId="3" fillId="0" borderId="2" xfId="0" applyNumberFormat="1" applyFont="1" applyBorder="1" applyProtection="1">
      <protection locked="0"/>
    </xf>
  </cellXfs>
  <cellStyles count="3">
    <cellStyle name="Comma" xfId="1" builtinId="3"/>
    <cellStyle name="Normal" xfId="0" builtinId="0"/>
    <cellStyle name="Normal 2" xfId="2" xr:uid="{06E33812-4ABD-1844-BDD5-B770049FC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Ns_statistics/eisad/Documents%20and%20Settings/ra.clavido/Desktop/PTSA/Inbound/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B191-9830-1F44-9E3A-9EB82645AD23}">
  <sheetPr>
    <pageSetUpPr fitToPage="1"/>
  </sheetPr>
  <dimension ref="A1:AB58"/>
  <sheetViews>
    <sheetView tabSelected="1" zoomScale="60" zoomScaleNormal="60" zoomScaleSheetLayoutView="25" workbookViewId="0">
      <pane xSplit="1" topLeftCell="B1" activePane="topRight" state="frozen"/>
      <selection activeCell="A36" sqref="A36"/>
      <selection pane="topRight" sqref="A1:Y1"/>
    </sheetView>
  </sheetViews>
  <sheetFormatPr baseColWidth="10" defaultColWidth="9.1640625" defaultRowHeight="23" x14ac:dyDescent="0.25"/>
  <cols>
    <col min="1" max="1" width="82.6640625" style="2" customWidth="1"/>
    <col min="2" max="11" width="14.33203125" style="2" customWidth="1"/>
    <col min="12" max="18" width="14.33203125" style="2" bestFit="1" customWidth="1"/>
    <col min="19" max="21" width="16.1640625" style="2" bestFit="1" customWidth="1"/>
    <col min="22" max="24" width="14.33203125" style="2" bestFit="1" customWidth="1"/>
    <col min="25" max="25" width="16.1640625" style="2" bestFit="1" customWidth="1"/>
    <col min="26" max="26" width="9.1640625" style="2"/>
    <col min="27" max="27" width="23" style="2" bestFit="1" customWidth="1"/>
    <col min="28" max="28" width="14" style="2" bestFit="1" customWidth="1"/>
    <col min="29" max="16384" width="9.1640625" style="2"/>
  </cols>
  <sheetData>
    <row r="1" spans="1:2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8" s="8" customFormat="1" ht="27" x14ac:dyDescent="0.2">
      <c r="A4" s="5" t="s">
        <v>2</v>
      </c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7" t="s">
        <v>3</v>
      </c>
      <c r="V4" s="7" t="s">
        <v>4</v>
      </c>
      <c r="W4" s="7" t="s">
        <v>5</v>
      </c>
      <c r="X4" s="7" t="s">
        <v>6</v>
      </c>
      <c r="Y4" s="7">
        <v>2023</v>
      </c>
    </row>
    <row r="5" spans="1:28" x14ac:dyDescent="0.25">
      <c r="A5" s="2" t="s">
        <v>7</v>
      </c>
      <c r="U5" s="9"/>
      <c r="V5" s="9"/>
      <c r="W5" s="9"/>
      <c r="X5" s="9"/>
      <c r="Y5" s="9"/>
    </row>
    <row r="6" spans="1:28" x14ac:dyDescent="0.25">
      <c r="A6" s="10" t="s">
        <v>8</v>
      </c>
      <c r="U6" s="9"/>
      <c r="V6" s="9"/>
      <c r="W6" s="9"/>
      <c r="X6" s="9"/>
      <c r="Y6" s="9"/>
    </row>
    <row r="7" spans="1:28" x14ac:dyDescent="0.25">
      <c r="A7" s="11" t="s">
        <v>9</v>
      </c>
      <c r="B7" s="12">
        <v>30148.059490727999</v>
      </c>
      <c r="C7" s="12">
        <v>35099.359389470803</v>
      </c>
      <c r="D7" s="12">
        <v>35153.576251651903</v>
      </c>
      <c r="E7" s="12">
        <v>31016.540929762799</v>
      </c>
      <c r="F7" s="12">
        <v>36047.334178297402</v>
      </c>
      <c r="G7" s="12">
        <v>32164.1472882337</v>
      </c>
      <c r="H7" s="12">
        <v>41460.569899914997</v>
      </c>
      <c r="I7" s="12">
        <v>38594.408226096202</v>
      </c>
      <c r="J7" s="12">
        <v>28666.592427657899</v>
      </c>
      <c r="K7" s="12">
        <v>25944.311944841</v>
      </c>
      <c r="L7" s="12">
        <v>23956.7583281771</v>
      </c>
      <c r="M7" s="12">
        <v>30638.050795241099</v>
      </c>
      <c r="N7" s="12">
        <v>46517.945882132801</v>
      </c>
      <c r="O7" s="12">
        <v>62383.495363720402</v>
      </c>
      <c r="P7" s="12">
        <v>80979.4703614506</v>
      </c>
      <c r="Q7" s="12">
        <v>92155.620771950096</v>
      </c>
      <c r="R7" s="12">
        <v>81698.769435558395</v>
      </c>
      <c r="S7" s="12">
        <v>104058.383545487</v>
      </c>
      <c r="T7" s="13">
        <v>113889.78497638991</v>
      </c>
      <c r="U7" s="14">
        <v>191543.20852660481</v>
      </c>
      <c r="V7" s="14">
        <v>37941.318738101538</v>
      </c>
      <c r="W7" s="14">
        <v>7638.8204288051711</v>
      </c>
      <c r="X7" s="14">
        <v>63498.764937854452</v>
      </c>
      <c r="Y7" s="14">
        <v>143962.96672821741</v>
      </c>
      <c r="Z7" s="15"/>
      <c r="AA7" s="16"/>
      <c r="AB7" s="17"/>
    </row>
    <row r="8" spans="1:28" x14ac:dyDescent="0.25">
      <c r="A8" s="11" t="s">
        <v>10</v>
      </c>
      <c r="B8" s="12">
        <v>16251.4637194607</v>
      </c>
      <c r="C8" s="12">
        <v>17099.630179662701</v>
      </c>
      <c r="D8" s="12">
        <v>15591.2704755839</v>
      </c>
      <c r="E8" s="12">
        <v>16006.493624851</v>
      </c>
      <c r="F8" s="12">
        <v>23033.061102541302</v>
      </c>
      <c r="G8" s="12">
        <v>23254.789877590301</v>
      </c>
      <c r="H8" s="12">
        <v>34740.481912503499</v>
      </c>
      <c r="I8" s="12">
        <v>39842.495791332403</v>
      </c>
      <c r="J8" s="12">
        <v>26205.865362858101</v>
      </c>
      <c r="K8" s="12">
        <v>27176.9433101781</v>
      </c>
      <c r="L8" s="12">
        <v>30728.2297250546</v>
      </c>
      <c r="M8" s="12">
        <v>32049.361673543601</v>
      </c>
      <c r="N8" s="12">
        <v>41204.674477812201</v>
      </c>
      <c r="O8" s="12">
        <v>54000.586581934302</v>
      </c>
      <c r="P8" s="12">
        <v>60591.262390490803</v>
      </c>
      <c r="Q8" s="12">
        <v>69805.130769162002</v>
      </c>
      <c r="R8" s="12">
        <v>75041.029327598502</v>
      </c>
      <c r="S8" s="12">
        <v>117589.34322721</v>
      </c>
      <c r="T8" s="13">
        <v>105737.29139471607</v>
      </c>
      <c r="U8" s="14">
        <v>135087.51067604058</v>
      </c>
      <c r="V8" s="14">
        <v>27653.849513296165</v>
      </c>
      <c r="W8" s="14">
        <v>6268.9626824122151</v>
      </c>
      <c r="X8" s="14">
        <v>94851.485591230783</v>
      </c>
      <c r="Y8" s="14">
        <v>95197.499946511394</v>
      </c>
      <c r="Z8" s="15"/>
      <c r="AA8" s="16"/>
      <c r="AB8" s="17"/>
    </row>
    <row r="9" spans="1:28" x14ac:dyDescent="0.25">
      <c r="A9" s="11" t="s">
        <v>11</v>
      </c>
      <c r="B9" s="12">
        <v>12822.915528875001</v>
      </c>
      <c r="C9" s="12">
        <v>19994.299584255001</v>
      </c>
      <c r="D9" s="12">
        <v>26428.027643234</v>
      </c>
      <c r="E9" s="12">
        <v>28974.934818211499</v>
      </c>
      <c r="F9" s="12">
        <v>31337.555089039699</v>
      </c>
      <c r="G9" s="12">
        <v>30377.927827281001</v>
      </c>
      <c r="H9" s="12">
        <v>33168.495793978604</v>
      </c>
      <c r="I9" s="12">
        <v>34339.953303782801</v>
      </c>
      <c r="J9" s="12">
        <v>30559.073261397702</v>
      </c>
      <c r="K9" s="12">
        <v>28177.799995044399</v>
      </c>
      <c r="L9" s="12">
        <v>30573.578728085198</v>
      </c>
      <c r="M9" s="12">
        <v>39357.673090844699</v>
      </c>
      <c r="N9" s="12">
        <v>44058.955006227698</v>
      </c>
      <c r="O9" s="12">
        <v>45729.154351769997</v>
      </c>
      <c r="P9" s="12">
        <v>53663.539874110698</v>
      </c>
      <c r="Q9" s="12">
        <v>61448.868079402499</v>
      </c>
      <c r="R9" s="12">
        <v>72158.703159830198</v>
      </c>
      <c r="S9" s="12">
        <v>93274.561059994201</v>
      </c>
      <c r="T9" s="13">
        <v>102033.47770813154</v>
      </c>
      <c r="U9" s="14">
        <v>120726.2653945662</v>
      </c>
      <c r="V9" s="14">
        <v>35730.158874488705</v>
      </c>
      <c r="W9" s="14">
        <v>14258.557987278327</v>
      </c>
      <c r="X9" s="14">
        <v>58286.458235662314</v>
      </c>
      <c r="Y9" s="14">
        <v>103209.99230964019</v>
      </c>
      <c r="Z9" s="15"/>
      <c r="AA9" s="16"/>
      <c r="AB9" s="17"/>
    </row>
    <row r="10" spans="1:28" x14ac:dyDescent="0.25">
      <c r="A10" s="11" t="s">
        <v>12</v>
      </c>
      <c r="B10" s="12">
        <v>190.24938769701001</v>
      </c>
      <c r="C10" s="12">
        <v>229.87293812285299</v>
      </c>
      <c r="D10" s="12">
        <v>84.260524361097794</v>
      </c>
      <c r="E10" s="12">
        <v>96.541420480909906</v>
      </c>
      <c r="F10" s="12">
        <v>142.975493962945</v>
      </c>
      <c r="G10" s="12">
        <v>488.76756007929799</v>
      </c>
      <c r="H10" s="12">
        <v>594.03061465265398</v>
      </c>
      <c r="I10" s="12">
        <v>118.37628882896701</v>
      </c>
      <c r="J10" s="12">
        <v>365.46144440005497</v>
      </c>
      <c r="K10" s="12">
        <v>1623.9552757679901</v>
      </c>
      <c r="L10" s="12">
        <v>811.10979197529798</v>
      </c>
      <c r="M10" s="12">
        <v>423.295267313132</v>
      </c>
      <c r="N10" s="12">
        <v>532.74853276422198</v>
      </c>
      <c r="O10" s="12">
        <v>342.50386268802202</v>
      </c>
      <c r="P10" s="12">
        <v>2002.1526495569001</v>
      </c>
      <c r="Q10" s="12">
        <v>3917.9810783173598</v>
      </c>
      <c r="R10" s="12">
        <v>2431.3842449570102</v>
      </c>
      <c r="S10" s="12">
        <v>1486.4880707130701</v>
      </c>
      <c r="T10" s="13">
        <v>2685.1553534686955</v>
      </c>
      <c r="U10" s="14">
        <v>3621.8971800421618</v>
      </c>
      <c r="V10" s="14">
        <v>708.10142274657244</v>
      </c>
      <c r="W10" s="14">
        <v>86.173851163884933</v>
      </c>
      <c r="X10" s="14">
        <v>5508.9905333760853</v>
      </c>
      <c r="Y10" s="14">
        <v>13709.339991613619</v>
      </c>
      <c r="Z10" s="15"/>
      <c r="AA10" s="16"/>
      <c r="AB10" s="17"/>
    </row>
    <row r="11" spans="1:28" x14ac:dyDescent="0.25">
      <c r="A11" s="11" t="s">
        <v>13</v>
      </c>
      <c r="B11" s="12">
        <v>12014.1342207629</v>
      </c>
      <c r="C11" s="12">
        <v>10246.3238081168</v>
      </c>
      <c r="D11" s="12">
        <v>8443.7266651848004</v>
      </c>
      <c r="E11" s="12">
        <v>8276.6385630710101</v>
      </c>
      <c r="F11" s="12">
        <v>11723.5907855522</v>
      </c>
      <c r="G11" s="12">
        <v>13432.3405685664</v>
      </c>
      <c r="H11" s="12">
        <v>11083.483911098299</v>
      </c>
      <c r="I11" s="12">
        <v>8037.4020686131698</v>
      </c>
      <c r="J11" s="12">
        <v>8006.7726769333703</v>
      </c>
      <c r="K11" s="12">
        <v>8434.9294827858303</v>
      </c>
      <c r="L11" s="12">
        <v>17640.2906753479</v>
      </c>
      <c r="M11" s="12">
        <v>19888.114272950999</v>
      </c>
      <c r="N11" s="12">
        <v>24193.8571985046</v>
      </c>
      <c r="O11" s="12">
        <v>22965.485758101899</v>
      </c>
      <c r="P11" s="12">
        <v>30998.002610939198</v>
      </c>
      <c r="Q11" s="12">
        <v>36368.0156660461</v>
      </c>
      <c r="R11" s="12">
        <v>39950.857901923002</v>
      </c>
      <c r="S11" s="12">
        <v>64475.55277355</v>
      </c>
      <c r="T11" s="13">
        <v>64341.792653259268</v>
      </c>
      <c r="U11" s="14">
        <v>73234.773681574181</v>
      </c>
      <c r="V11" s="14">
        <v>14504.625449449451</v>
      </c>
      <c r="W11" s="14">
        <v>1707.8607400038381</v>
      </c>
      <c r="X11" s="14">
        <v>10475.886498604408</v>
      </c>
      <c r="Y11" s="14">
        <v>130826.55970715587</v>
      </c>
      <c r="Z11" s="15"/>
      <c r="AA11" s="16"/>
      <c r="AB11" s="17"/>
    </row>
    <row r="12" spans="1:28" x14ac:dyDescent="0.25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4"/>
      <c r="V12" s="14"/>
      <c r="W12" s="14"/>
      <c r="X12" s="14"/>
      <c r="Y12" s="14"/>
      <c r="Z12" s="15"/>
      <c r="AA12" s="16"/>
      <c r="AB12" s="17"/>
    </row>
    <row r="13" spans="1:28" x14ac:dyDescent="0.25">
      <c r="A13" s="18" t="s">
        <v>15</v>
      </c>
      <c r="B13" s="12">
        <v>11964.5434205367</v>
      </c>
      <c r="C13" s="12">
        <v>11840.5014981732</v>
      </c>
      <c r="D13" s="12">
        <v>13510.6553378277</v>
      </c>
      <c r="E13" s="12">
        <v>14581.2048752882</v>
      </c>
      <c r="F13" s="12">
        <v>20276.544061606099</v>
      </c>
      <c r="G13" s="12">
        <v>23551.3507824802</v>
      </c>
      <c r="H13" s="12">
        <v>37577.157015595003</v>
      </c>
      <c r="I13" s="12">
        <v>27809.072650907499</v>
      </c>
      <c r="J13" s="12">
        <v>31385.214548001401</v>
      </c>
      <c r="K13" s="12">
        <v>31984.501691312402</v>
      </c>
      <c r="L13" s="12">
        <v>31065.008805479702</v>
      </c>
      <c r="M13" s="12">
        <v>35691.984017290997</v>
      </c>
      <c r="N13" s="12">
        <v>37376.744374797003</v>
      </c>
      <c r="O13" s="12">
        <v>37763.764881759002</v>
      </c>
      <c r="P13" s="12">
        <v>46688.563153780196</v>
      </c>
      <c r="Q13" s="12">
        <v>42389.811559217298</v>
      </c>
      <c r="R13" s="12">
        <v>39470.700330969201</v>
      </c>
      <c r="S13" s="12">
        <v>64240.295396251</v>
      </c>
      <c r="T13" s="13">
        <v>48365.708562381362</v>
      </c>
      <c r="U13" s="14">
        <v>66127.698102709459</v>
      </c>
      <c r="V13" s="14">
        <v>14136.781110272719</v>
      </c>
      <c r="W13" s="14">
        <v>1652.5016531590663</v>
      </c>
      <c r="X13" s="14">
        <v>80836.42411270192</v>
      </c>
      <c r="Y13" s="14">
        <v>137387.45213100562</v>
      </c>
    </row>
    <row r="14" spans="1:28" x14ac:dyDescent="0.25">
      <c r="A14" s="11" t="s">
        <v>16</v>
      </c>
      <c r="B14" s="12">
        <v>15399.203828162301</v>
      </c>
      <c r="C14" s="12">
        <v>8530.3417247280704</v>
      </c>
      <c r="D14" s="12">
        <v>12708.0547910076</v>
      </c>
      <c r="E14" s="12">
        <v>7708.7816029535397</v>
      </c>
      <c r="F14" s="12">
        <v>8111.3968120009704</v>
      </c>
      <c r="G14" s="12">
        <v>2637.3165280102799</v>
      </c>
      <c r="H14" s="12">
        <v>4840.4496085840201</v>
      </c>
      <c r="I14" s="12">
        <v>2253.3836498941901</v>
      </c>
      <c r="J14" s="12">
        <v>1625.29091938804</v>
      </c>
      <c r="K14" s="12">
        <v>1530.1563839805101</v>
      </c>
      <c r="L14" s="12">
        <v>1981.5119409582101</v>
      </c>
      <c r="M14" s="12">
        <v>1913.7337347272301</v>
      </c>
      <c r="N14" s="12">
        <v>3110.0652655486601</v>
      </c>
      <c r="O14" s="12">
        <v>4154.1265641946002</v>
      </c>
      <c r="P14" s="12">
        <v>4435.1367979900297</v>
      </c>
      <c r="Q14" s="12">
        <v>3141.3762232593099</v>
      </c>
      <c r="R14" s="12">
        <v>3858.5083187355799</v>
      </c>
      <c r="S14" s="12">
        <v>7507.1364552539499</v>
      </c>
      <c r="T14" s="13">
        <v>8530.2016824455641</v>
      </c>
      <c r="U14" s="14">
        <v>9666.9314766431999</v>
      </c>
      <c r="V14" s="14">
        <v>1908.0356514293726</v>
      </c>
      <c r="W14" s="14">
        <v>262.05426868449399</v>
      </c>
      <c r="X14" s="14">
        <v>58123.819512274567</v>
      </c>
      <c r="Y14" s="14">
        <v>73163.800732615637</v>
      </c>
    </row>
    <row r="15" spans="1:28" x14ac:dyDescent="0.25">
      <c r="U15" s="9"/>
      <c r="V15" s="9"/>
      <c r="W15" s="9"/>
      <c r="X15" s="9"/>
      <c r="Y15" s="9"/>
    </row>
    <row r="16" spans="1:28" x14ac:dyDescent="0.25">
      <c r="A16" s="19" t="s">
        <v>17</v>
      </c>
      <c r="B16" s="20">
        <f t="shared" ref="B16:Y16" si="0">SUM(B7:B14)</f>
        <v>98790.569596222616</v>
      </c>
      <c r="C16" s="20">
        <f t="shared" si="0"/>
        <v>103040.32912252941</v>
      </c>
      <c r="D16" s="20">
        <f t="shared" si="0"/>
        <v>111919.57168885101</v>
      </c>
      <c r="E16" s="20">
        <f t="shared" si="0"/>
        <v>106661.13583461895</v>
      </c>
      <c r="F16" s="20">
        <f t="shared" si="0"/>
        <v>130672.45752300062</v>
      </c>
      <c r="G16" s="20">
        <f t="shared" si="0"/>
        <v>125906.64043224118</v>
      </c>
      <c r="H16" s="20">
        <f t="shared" si="0"/>
        <v>163464.6687563271</v>
      </c>
      <c r="I16" s="20">
        <f t="shared" si="0"/>
        <v>150995.0919794552</v>
      </c>
      <c r="J16" s="20">
        <f t="shared" si="0"/>
        <v>126814.27064063656</v>
      </c>
      <c r="K16" s="20">
        <f t="shared" si="0"/>
        <v>124872.59808391024</v>
      </c>
      <c r="L16" s="20">
        <f t="shared" si="0"/>
        <v>136756.487995078</v>
      </c>
      <c r="M16" s="20">
        <f t="shared" si="0"/>
        <v>159962.21285191175</v>
      </c>
      <c r="N16" s="20">
        <f t="shared" si="0"/>
        <v>196994.99073778719</v>
      </c>
      <c r="O16" s="20">
        <f t="shared" si="0"/>
        <v>227339.11736416823</v>
      </c>
      <c r="P16" s="20">
        <f t="shared" si="0"/>
        <v>279358.12783831841</v>
      </c>
      <c r="Q16" s="20">
        <f t="shared" si="0"/>
        <v>309226.80414735462</v>
      </c>
      <c r="R16" s="20">
        <f t="shared" si="0"/>
        <v>314609.95271957188</v>
      </c>
      <c r="S16" s="20">
        <f t="shared" si="0"/>
        <v>452631.76052845921</v>
      </c>
      <c r="T16" s="20">
        <f t="shared" si="0"/>
        <v>445583.4123307924</v>
      </c>
      <c r="U16" s="21">
        <f t="shared" si="0"/>
        <v>600008.28503818065</v>
      </c>
      <c r="V16" s="21">
        <f t="shared" si="0"/>
        <v>132582.87075978451</v>
      </c>
      <c r="W16" s="21">
        <f t="shared" si="0"/>
        <v>31874.931611506996</v>
      </c>
      <c r="X16" s="21">
        <f t="shared" si="0"/>
        <v>371581.82942170452</v>
      </c>
      <c r="Y16" s="21">
        <f t="shared" si="0"/>
        <v>697457.61154675973</v>
      </c>
    </row>
    <row r="17" spans="1:25" x14ac:dyDescent="0.25">
      <c r="A17" s="22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5" x14ac:dyDescent="0.25">
      <c r="A18" s="22" t="s">
        <v>19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5" x14ac:dyDescent="0.25">
      <c r="A19" s="24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3"/>
      <c r="O19" s="23"/>
      <c r="P19" s="23"/>
    </row>
    <row r="20" spans="1:25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3"/>
      <c r="O20" s="23"/>
      <c r="P20" s="23"/>
    </row>
    <row r="21" spans="1:25" x14ac:dyDescent="0.25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8" customFormat="1" x14ac:dyDescent="0.2">
      <c r="A24" s="5" t="s">
        <v>2</v>
      </c>
      <c r="B24" s="5" t="s">
        <v>23</v>
      </c>
      <c r="C24" s="5" t="s">
        <v>24</v>
      </c>
      <c r="D24" s="5" t="s">
        <v>25</v>
      </c>
      <c r="E24" s="5" t="s">
        <v>26</v>
      </c>
      <c r="F24" s="5" t="s">
        <v>27</v>
      </c>
      <c r="G24" s="5" t="s">
        <v>28</v>
      </c>
      <c r="H24" s="5" t="s">
        <v>29</v>
      </c>
      <c r="I24" s="5" t="s">
        <v>30</v>
      </c>
      <c r="J24" s="5" t="s">
        <v>31</v>
      </c>
      <c r="K24" s="5" t="s">
        <v>32</v>
      </c>
      <c r="L24" s="5" t="s">
        <v>33</v>
      </c>
      <c r="M24" s="5" t="s">
        <v>34</v>
      </c>
      <c r="N24" s="5" t="s">
        <v>35</v>
      </c>
      <c r="O24" s="5" t="s">
        <v>36</v>
      </c>
      <c r="P24" s="5" t="s">
        <v>37</v>
      </c>
      <c r="Q24" s="5" t="s">
        <v>38</v>
      </c>
      <c r="R24" s="5" t="s">
        <v>39</v>
      </c>
      <c r="S24" s="5" t="s">
        <v>40</v>
      </c>
      <c r="T24" s="5" t="s">
        <v>41</v>
      </c>
      <c r="U24" s="27" t="s">
        <v>42</v>
      </c>
      <c r="V24" s="27" t="s">
        <v>43</v>
      </c>
      <c r="W24" s="27" t="s">
        <v>44</v>
      </c>
      <c r="X24" s="27" t="s">
        <v>45</v>
      </c>
    </row>
    <row r="25" spans="1:25" x14ac:dyDescent="0.25">
      <c r="A25" s="2" t="s">
        <v>7</v>
      </c>
      <c r="U25" s="9"/>
      <c r="V25" s="9"/>
      <c r="W25" s="9"/>
      <c r="X25" s="9"/>
    </row>
    <row r="26" spans="1:25" x14ac:dyDescent="0.25">
      <c r="A26" s="10" t="s">
        <v>8</v>
      </c>
      <c r="U26" s="9"/>
      <c r="V26" s="9"/>
      <c r="W26" s="9"/>
      <c r="X26" s="9"/>
    </row>
    <row r="27" spans="1:25" x14ac:dyDescent="0.25">
      <c r="A27" s="11" t="s">
        <v>9</v>
      </c>
      <c r="B27" s="28">
        <f t="shared" ref="B27:X31" si="1">((C7/B7)-1)*100</f>
        <v>16.423278918716377</v>
      </c>
      <c r="C27" s="28">
        <f t="shared" si="1"/>
        <v>0.15446681399364781</v>
      </c>
      <c r="D27" s="28">
        <f t="shared" si="1"/>
        <v>-11.768462168041005</v>
      </c>
      <c r="E27" s="28">
        <f t="shared" si="1"/>
        <v>16.219710830833378</v>
      </c>
      <c r="F27" s="28">
        <f t="shared" si="1"/>
        <v>-10.772466199183206</v>
      </c>
      <c r="G27" s="28">
        <f t="shared" si="1"/>
        <v>28.903059448064774</v>
      </c>
      <c r="H27" s="28">
        <f t="shared" si="1"/>
        <v>-6.9129818541753156</v>
      </c>
      <c r="I27" s="28">
        <f t="shared" si="1"/>
        <v>-25.723456466228335</v>
      </c>
      <c r="J27" s="28">
        <f t="shared" si="1"/>
        <v>-9.4963518586548386</v>
      </c>
      <c r="K27" s="28">
        <f t="shared" si="1"/>
        <v>-7.660845355581392</v>
      </c>
      <c r="L27" s="28">
        <f t="shared" si="1"/>
        <v>27.88896717802465</v>
      </c>
      <c r="M27" s="28">
        <f t="shared" si="1"/>
        <v>51.830631109725388</v>
      </c>
      <c r="N27" s="28">
        <f t="shared" si="1"/>
        <v>34.106298506360844</v>
      </c>
      <c r="O27" s="28">
        <f t="shared" si="1"/>
        <v>29.809126419268939</v>
      </c>
      <c r="P27" s="28">
        <f t="shared" si="1"/>
        <v>13.801214506114846</v>
      </c>
      <c r="Q27" s="28">
        <f t="shared" si="1"/>
        <v>-11.346949050745813</v>
      </c>
      <c r="R27" s="28">
        <f t="shared" si="1"/>
        <v>27.368360948894367</v>
      </c>
      <c r="S27" s="28">
        <f t="shared" si="1"/>
        <v>9.4479667047733038</v>
      </c>
      <c r="T27" s="28">
        <f t="shared" si="1"/>
        <v>68.18295737963939</v>
      </c>
      <c r="U27" s="29">
        <f t="shared" si="1"/>
        <v>-80.191770290392938</v>
      </c>
      <c r="V27" s="29">
        <f t="shared" si="1"/>
        <v>-79.866750332180487</v>
      </c>
      <c r="W27" s="29">
        <f t="shared" si="1"/>
        <v>731.264009013845</v>
      </c>
      <c r="X27" s="29">
        <f t="shared" si="1"/>
        <v>126.71774304447085</v>
      </c>
    </row>
    <row r="28" spans="1:25" x14ac:dyDescent="0.25">
      <c r="A28" s="11" t="s">
        <v>10</v>
      </c>
      <c r="B28" s="28">
        <f t="shared" si="1"/>
        <v>5.219015805858418</v>
      </c>
      <c r="C28" s="28">
        <f t="shared" si="1"/>
        <v>-8.8210077541487131</v>
      </c>
      <c r="D28" s="28">
        <f t="shared" si="1"/>
        <v>2.6631771279790328</v>
      </c>
      <c r="E28" s="28">
        <f t="shared" si="1"/>
        <v>43.89823057050517</v>
      </c>
      <c r="F28" s="28">
        <f t="shared" si="1"/>
        <v>0.96265439518385953</v>
      </c>
      <c r="G28" s="28">
        <f t="shared" si="1"/>
        <v>49.390650680449674</v>
      </c>
      <c r="H28" s="28">
        <f t="shared" si="1"/>
        <v>14.686076870432331</v>
      </c>
      <c r="I28" s="28">
        <f t="shared" si="1"/>
        <v>-34.226345909386794</v>
      </c>
      <c r="J28" s="28">
        <f t="shared" si="1"/>
        <v>3.7055748164543267</v>
      </c>
      <c r="K28" s="28">
        <f t="shared" si="1"/>
        <v>13.067276824860951</v>
      </c>
      <c r="L28" s="28">
        <f t="shared" si="1"/>
        <v>4.299407939572264</v>
      </c>
      <c r="M28" s="28">
        <f t="shared" si="1"/>
        <v>28.566287520871935</v>
      </c>
      <c r="N28" s="28">
        <f t="shared" si="1"/>
        <v>31.054515698242959</v>
      </c>
      <c r="O28" s="28">
        <f t="shared" si="1"/>
        <v>12.204822624577538</v>
      </c>
      <c r="P28" s="28">
        <f t="shared" si="1"/>
        <v>15.206595827779324</v>
      </c>
      <c r="Q28" s="28">
        <f t="shared" si="1"/>
        <v>7.500735978492834</v>
      </c>
      <c r="R28" s="28">
        <f t="shared" si="1"/>
        <v>56.700066991169493</v>
      </c>
      <c r="S28" s="28">
        <f t="shared" si="1"/>
        <v>-10.07918873191851</v>
      </c>
      <c r="T28" s="28">
        <f t="shared" si="1"/>
        <v>27.75768027928811</v>
      </c>
      <c r="U28" s="29">
        <f t="shared" si="1"/>
        <v>-79.528936927697117</v>
      </c>
      <c r="V28" s="29">
        <f t="shared" si="1"/>
        <v>-77.330596670101741</v>
      </c>
      <c r="W28" s="30" t="s">
        <v>46</v>
      </c>
      <c r="X28" s="29">
        <f>((Y8/X8)-1)*100</f>
        <v>0.36479592609839351</v>
      </c>
    </row>
    <row r="29" spans="1:25" x14ac:dyDescent="0.25">
      <c r="A29" s="11" t="s">
        <v>11</v>
      </c>
      <c r="B29" s="28">
        <f t="shared" si="1"/>
        <v>55.926314411346432</v>
      </c>
      <c r="C29" s="28">
        <f t="shared" si="1"/>
        <v>32.177811640100629</v>
      </c>
      <c r="D29" s="28">
        <f t="shared" si="1"/>
        <v>9.6371443581017679</v>
      </c>
      <c r="E29" s="28">
        <f t="shared" si="1"/>
        <v>8.1540141009850853</v>
      </c>
      <c r="F29" s="28">
        <f t="shared" si="1"/>
        <v>-3.062227602096268</v>
      </c>
      <c r="G29" s="28">
        <f t="shared" si="1"/>
        <v>9.1861695852457856</v>
      </c>
      <c r="H29" s="28">
        <f t="shared" si="1"/>
        <v>3.5318379135446332</v>
      </c>
      <c r="I29" s="28">
        <f t="shared" si="1"/>
        <v>-11.010149049820072</v>
      </c>
      <c r="J29" s="28">
        <f t="shared" si="1"/>
        <v>-7.7923608677012197</v>
      </c>
      <c r="K29" s="28">
        <f t="shared" si="1"/>
        <v>8.502362616890391</v>
      </c>
      <c r="L29" s="28">
        <f t="shared" si="1"/>
        <v>28.730998228514039</v>
      </c>
      <c r="M29" s="28">
        <f t="shared" si="1"/>
        <v>11.945019982587857</v>
      </c>
      <c r="N29" s="28">
        <f t="shared" si="1"/>
        <v>3.7908283237907403</v>
      </c>
      <c r="O29" s="28">
        <f t="shared" si="1"/>
        <v>17.350824949234145</v>
      </c>
      <c r="P29" s="28">
        <f t="shared" si="1"/>
        <v>14.507668006164721</v>
      </c>
      <c r="Q29" s="28">
        <f t="shared" si="1"/>
        <v>17.428856568340279</v>
      </c>
      <c r="R29" s="28">
        <f t="shared" si="1"/>
        <v>29.263078430598675</v>
      </c>
      <c r="S29" s="28">
        <f t="shared" si="1"/>
        <v>9.3904667559931987</v>
      </c>
      <c r="T29" s="28">
        <f t="shared" si="1"/>
        <v>18.320249496842301</v>
      </c>
      <c r="U29" s="29">
        <f t="shared" si="1"/>
        <v>-70.403988926756867</v>
      </c>
      <c r="V29" s="29">
        <f t="shared" si="1"/>
        <v>-60.093773897381354</v>
      </c>
      <c r="W29" s="29">
        <f>((X9/W9)-1)*100</f>
        <v>308.78227859834249</v>
      </c>
      <c r="X29" s="29">
        <f>((Y9/X9)-1)*100</f>
        <v>77.073707056181377</v>
      </c>
    </row>
    <row r="30" spans="1:25" x14ac:dyDescent="0.25">
      <c r="A30" s="11" t="s">
        <v>12</v>
      </c>
      <c r="B30" s="28">
        <f t="shared" si="1"/>
        <v>20.82716318064961</v>
      </c>
      <c r="C30" s="28">
        <f t="shared" si="1"/>
        <v>-63.344739468172762</v>
      </c>
      <c r="D30" s="28">
        <f t="shared" si="1"/>
        <v>14.574910627404169</v>
      </c>
      <c r="E30" s="28">
        <f t="shared" si="1"/>
        <v>48.097566050643479</v>
      </c>
      <c r="F30" s="28">
        <f t="shared" si="1"/>
        <v>241.85408039644335</v>
      </c>
      <c r="G30" s="28">
        <f t="shared" si="1"/>
        <v>21.536424094160012</v>
      </c>
      <c r="H30" s="28">
        <f t="shared" si="1"/>
        <v>-80.072358913995558</v>
      </c>
      <c r="I30" s="28">
        <f t="shared" si="1"/>
        <v>208.72858746913641</v>
      </c>
      <c r="J30" s="28">
        <f t="shared" si="1"/>
        <v>344.35748302639439</v>
      </c>
      <c r="K30" s="28">
        <f t="shared" si="1"/>
        <v>-50.053440259202134</v>
      </c>
      <c r="L30" s="28">
        <f t="shared" si="1"/>
        <v>-47.81282737540625</v>
      </c>
      <c r="M30" s="28">
        <f t="shared" si="1"/>
        <v>25.857427168001411</v>
      </c>
      <c r="N30" s="28">
        <f t="shared" si="1"/>
        <v>-35.710031727181942</v>
      </c>
      <c r="O30" s="28">
        <f t="shared" si="1"/>
        <v>484.56352399757003</v>
      </c>
      <c r="P30" s="28">
        <f t="shared" si="1"/>
        <v>95.688429610222528</v>
      </c>
      <c r="Q30" s="28">
        <f t="shared" si="1"/>
        <v>-37.942930393088893</v>
      </c>
      <c r="R30" s="28">
        <f t="shared" si="1"/>
        <v>-38.86247828592996</v>
      </c>
      <c r="S30" s="28">
        <f t="shared" si="1"/>
        <v>80.637531263915434</v>
      </c>
      <c r="T30" s="28">
        <f t="shared" si="1"/>
        <v>34.885945253163065</v>
      </c>
      <c r="U30" s="29">
        <f t="shared" si="1"/>
        <v>-80.449433334318741</v>
      </c>
      <c r="V30" s="29">
        <f t="shared" si="1"/>
        <v>-87.830295435696883</v>
      </c>
      <c r="W30" s="30" t="s">
        <v>46</v>
      </c>
      <c r="X30" s="29">
        <f>((Y10/X10)-1)*100</f>
        <v>148.85393991069535</v>
      </c>
    </row>
    <row r="31" spans="1:25" x14ac:dyDescent="0.25">
      <c r="A31" s="11" t="s">
        <v>13</v>
      </c>
      <c r="B31" s="28">
        <f t="shared" si="1"/>
        <v>-14.714422031268469</v>
      </c>
      <c r="C31" s="28">
        <f t="shared" si="1"/>
        <v>-17.592623234335434</v>
      </c>
      <c r="D31" s="28">
        <f t="shared" si="1"/>
        <v>-1.9788430954631453</v>
      </c>
      <c r="E31" s="28">
        <f t="shared" si="1"/>
        <v>41.646765123475603</v>
      </c>
      <c r="F31" s="28">
        <f t="shared" si="1"/>
        <v>14.575310707023403</v>
      </c>
      <c r="G31" s="28">
        <f t="shared" si="1"/>
        <v>-17.486577603346078</v>
      </c>
      <c r="H31" s="28">
        <f t="shared" si="1"/>
        <v>-27.483071811337012</v>
      </c>
      <c r="I31" s="28">
        <f t="shared" si="1"/>
        <v>-0.38108572170864052</v>
      </c>
      <c r="J31" s="28">
        <f t="shared" si="1"/>
        <v>5.3474330186235042</v>
      </c>
      <c r="K31" s="28">
        <f t="shared" si="1"/>
        <v>109.13382514161563</v>
      </c>
      <c r="L31" s="28">
        <f t="shared" si="1"/>
        <v>12.742554184463684</v>
      </c>
      <c r="M31" s="28">
        <f t="shared" si="1"/>
        <v>21.64982997613636</v>
      </c>
      <c r="N31" s="28">
        <f t="shared" si="1"/>
        <v>-5.077203813861586</v>
      </c>
      <c r="O31" s="28">
        <f t="shared" si="1"/>
        <v>34.976472683594515</v>
      </c>
      <c r="P31" s="28">
        <f t="shared" si="1"/>
        <v>17.323738959915502</v>
      </c>
      <c r="Q31" s="28">
        <f t="shared" si="1"/>
        <v>9.8516297088540696</v>
      </c>
      <c r="R31" s="28">
        <f t="shared" si="1"/>
        <v>61.387154518267614</v>
      </c>
      <c r="S31" s="28">
        <f t="shared" si="1"/>
        <v>-0.20745866384507261</v>
      </c>
      <c r="T31" s="28">
        <f t="shared" si="1"/>
        <v>13.821469159616949</v>
      </c>
      <c r="U31" s="29">
        <f t="shared" si="1"/>
        <v>-80.194346592076911</v>
      </c>
      <c r="V31" s="29">
        <f t="shared" si="1"/>
        <v>-88.225406123336597</v>
      </c>
      <c r="W31" s="29">
        <f>((X11/W11)-1)*100</f>
        <v>513.39231315668428</v>
      </c>
      <c r="X31" s="30" t="s">
        <v>46</v>
      </c>
    </row>
    <row r="32" spans="1:25" x14ac:dyDescent="0.25">
      <c r="A32" s="11" t="s">
        <v>14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9"/>
      <c r="W32" s="29"/>
      <c r="X32" s="29"/>
    </row>
    <row r="33" spans="1:25" x14ac:dyDescent="0.25">
      <c r="A33" s="18" t="s">
        <v>15</v>
      </c>
      <c r="B33" s="28">
        <f t="shared" ref="B33:V34" si="2">((C13/B13)-1)*100</f>
        <v>-1.0367459752002484</v>
      </c>
      <c r="C33" s="28">
        <f t="shared" si="2"/>
        <v>14.105431597742534</v>
      </c>
      <c r="D33" s="28">
        <f t="shared" si="2"/>
        <v>7.9237424883686458</v>
      </c>
      <c r="E33" s="28">
        <f t="shared" si="2"/>
        <v>39.059455202979777</v>
      </c>
      <c r="F33" s="28">
        <f t="shared" si="2"/>
        <v>16.150714396517852</v>
      </c>
      <c r="G33" s="28">
        <f t="shared" si="2"/>
        <v>59.554147711767634</v>
      </c>
      <c r="H33" s="28">
        <f t="shared" si="2"/>
        <v>-25.994740263702287</v>
      </c>
      <c r="I33" s="28">
        <f t="shared" si="2"/>
        <v>12.859622979830654</v>
      </c>
      <c r="J33" s="28">
        <f t="shared" si="2"/>
        <v>1.9094568953621049</v>
      </c>
      <c r="K33" s="28">
        <f t="shared" si="2"/>
        <v>-2.8748076012153456</v>
      </c>
      <c r="L33" s="28">
        <f t="shared" si="2"/>
        <v>14.894491872782357</v>
      </c>
      <c r="M33" s="28">
        <f t="shared" si="2"/>
        <v>4.7202765659925872</v>
      </c>
      <c r="N33" s="28">
        <f t="shared" si="2"/>
        <v>1.0354580460008256</v>
      </c>
      <c r="O33" s="28">
        <f t="shared" si="2"/>
        <v>23.633232279581673</v>
      </c>
      <c r="P33" s="28">
        <f t="shared" si="2"/>
        <v>-9.2072904030134914</v>
      </c>
      <c r="Q33" s="28">
        <f t="shared" si="2"/>
        <v>-6.8863510378435748</v>
      </c>
      <c r="R33" s="28">
        <f t="shared" si="2"/>
        <v>62.754384537350781</v>
      </c>
      <c r="S33" s="28">
        <f t="shared" si="2"/>
        <v>-24.711260644041289</v>
      </c>
      <c r="T33" s="28">
        <f t="shared" si="2"/>
        <v>36.724344723325927</v>
      </c>
      <c r="U33" s="29">
        <f t="shared" si="2"/>
        <v>-78.621997263059896</v>
      </c>
      <c r="V33" s="29">
        <f t="shared" si="2"/>
        <v>-88.310622904401839</v>
      </c>
      <c r="W33" s="30" t="s">
        <v>46</v>
      </c>
      <c r="X33" s="29">
        <f>((Y13/X13)-1)*100</f>
        <v>69.957359741025172</v>
      </c>
    </row>
    <row r="34" spans="1:25" x14ac:dyDescent="0.25">
      <c r="A34" s="11" t="s">
        <v>16</v>
      </c>
      <c r="B34" s="28">
        <f t="shared" si="2"/>
        <v>-44.605306742367745</v>
      </c>
      <c r="C34" s="28">
        <f t="shared" si="2"/>
        <v>48.974744518956626</v>
      </c>
      <c r="D34" s="28">
        <f t="shared" si="2"/>
        <v>-39.33940536353068</v>
      </c>
      <c r="E34" s="28">
        <f t="shared" si="2"/>
        <v>5.2228124985817859</v>
      </c>
      <c r="F34" s="28">
        <f t="shared" si="2"/>
        <v>-67.486283939304784</v>
      </c>
      <c r="G34" s="28">
        <f t="shared" si="2"/>
        <v>83.536923125260614</v>
      </c>
      <c r="H34" s="28">
        <f t="shared" si="2"/>
        <v>-53.446811099984281</v>
      </c>
      <c r="I34" s="28">
        <f t="shared" si="2"/>
        <v>-27.873315337831738</v>
      </c>
      <c r="J34" s="28">
        <f t="shared" si="2"/>
        <v>-5.8533850323454928</v>
      </c>
      <c r="K34" s="28">
        <f t="shared" si="2"/>
        <v>29.49734822551633</v>
      </c>
      <c r="L34" s="28">
        <f t="shared" si="2"/>
        <v>-3.4205297899039699</v>
      </c>
      <c r="M34" s="28">
        <f t="shared" si="2"/>
        <v>62.512956171091716</v>
      </c>
      <c r="N34" s="28">
        <f t="shared" si="2"/>
        <v>33.57039835180926</v>
      </c>
      <c r="O34" s="28">
        <f t="shared" si="2"/>
        <v>6.7646045312514724</v>
      </c>
      <c r="P34" s="28">
        <f t="shared" si="2"/>
        <v>-29.170702813880332</v>
      </c>
      <c r="Q34" s="28">
        <f t="shared" si="2"/>
        <v>22.828596274667646</v>
      </c>
      <c r="R34" s="28">
        <f t="shared" si="2"/>
        <v>94.560587541094463</v>
      </c>
      <c r="S34" s="28">
        <f t="shared" si="2"/>
        <v>13.627902373822053</v>
      </c>
      <c r="T34" s="28">
        <f t="shared" si="2"/>
        <v>13.32594276799961</v>
      </c>
      <c r="U34" s="29">
        <f t="shared" si="2"/>
        <v>-80.262240856475685</v>
      </c>
      <c r="V34" s="29">
        <f t="shared" si="2"/>
        <v>-86.265756172418449</v>
      </c>
      <c r="W34" s="30" t="s">
        <v>46</v>
      </c>
      <c r="X34" s="29">
        <f>((Y14/X14)-1)*100</f>
        <v>25.875762031029168</v>
      </c>
    </row>
    <row r="35" spans="1:2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1"/>
      <c r="V35" s="31"/>
      <c r="W35" s="9"/>
      <c r="X35" s="31"/>
    </row>
    <row r="36" spans="1:25" x14ac:dyDescent="0.25">
      <c r="A36" s="19" t="s">
        <v>17</v>
      </c>
      <c r="B36" s="32">
        <f t="shared" ref="B36:W36" si="3">((C16/B16)-1)*100</f>
        <v>4.3017866418590733</v>
      </c>
      <c r="C36" s="32">
        <f t="shared" si="3"/>
        <v>8.6172498107638376</v>
      </c>
      <c r="D36" s="32">
        <f t="shared" si="3"/>
        <v>-4.6984059846575388</v>
      </c>
      <c r="E36" s="32">
        <f t="shared" si="3"/>
        <v>22.511781353624329</v>
      </c>
      <c r="F36" s="32">
        <f t="shared" si="3"/>
        <v>-3.6471473645626973</v>
      </c>
      <c r="G36" s="32">
        <f t="shared" si="3"/>
        <v>29.830061540160322</v>
      </c>
      <c r="H36" s="32">
        <f t="shared" si="3"/>
        <v>-7.6283008871231957</v>
      </c>
      <c r="I36" s="32">
        <f t="shared" si="3"/>
        <v>-16.014309486369761</v>
      </c>
      <c r="J36" s="32">
        <f t="shared" si="3"/>
        <v>-1.5311151867352435</v>
      </c>
      <c r="K36" s="32">
        <f t="shared" si="3"/>
        <v>9.5168116092068331</v>
      </c>
      <c r="L36" s="32">
        <f t="shared" si="3"/>
        <v>16.968646385295404</v>
      </c>
      <c r="M36" s="32">
        <f t="shared" si="3"/>
        <v>23.150953731903723</v>
      </c>
      <c r="N36" s="32">
        <f t="shared" si="3"/>
        <v>15.403501638663997</v>
      </c>
      <c r="O36" s="32">
        <f t="shared" si="3"/>
        <v>22.881680494440548</v>
      </c>
      <c r="P36" s="32">
        <f t="shared" si="3"/>
        <v>10.691894501212795</v>
      </c>
      <c r="Q36" s="32">
        <f t="shared" si="3"/>
        <v>1.7408415118024712</v>
      </c>
      <c r="R36" s="32">
        <f t="shared" si="3"/>
        <v>43.870769699365894</v>
      </c>
      <c r="S36" s="32">
        <f t="shared" si="3"/>
        <v>-1.5571925817661758</v>
      </c>
      <c r="T36" s="32">
        <f t="shared" si="3"/>
        <v>34.656782194743421</v>
      </c>
      <c r="U36" s="33">
        <f t="shared" si="3"/>
        <v>-77.903159995307774</v>
      </c>
      <c r="V36" s="33">
        <f t="shared" si="3"/>
        <v>-75.958484358617909</v>
      </c>
      <c r="W36" s="33">
        <f t="shared" si="3"/>
        <v>1065.7494169730605</v>
      </c>
      <c r="X36" s="33">
        <f>((Y16/X16)-1)*100</f>
        <v>87.699601089810557</v>
      </c>
    </row>
    <row r="37" spans="1:25" x14ac:dyDescent="0.25">
      <c r="A37" s="34" t="s">
        <v>47</v>
      </c>
    </row>
    <row r="38" spans="1:25" x14ac:dyDescent="0.25">
      <c r="A38" s="22" t="s">
        <v>19</v>
      </c>
    </row>
    <row r="39" spans="1:25" x14ac:dyDescent="0.25">
      <c r="A39" s="24" t="s">
        <v>20</v>
      </c>
    </row>
    <row r="40" spans="1:25" x14ac:dyDescent="0.25">
      <c r="A40" s="24"/>
    </row>
    <row r="41" spans="1:25" x14ac:dyDescent="0.25">
      <c r="A41" s="1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3" t="s">
        <v>49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s="8" customFormat="1" x14ac:dyDescent="0.2">
      <c r="A44" s="5" t="s">
        <v>2</v>
      </c>
      <c r="B44" s="6">
        <v>2000</v>
      </c>
      <c r="C44" s="6">
        <v>2001</v>
      </c>
      <c r="D44" s="6">
        <v>2002</v>
      </c>
      <c r="E44" s="6">
        <v>2003</v>
      </c>
      <c r="F44" s="6">
        <v>2004</v>
      </c>
      <c r="G44" s="6">
        <v>2005</v>
      </c>
      <c r="H44" s="6">
        <v>2006</v>
      </c>
      <c r="I44" s="6">
        <v>2007</v>
      </c>
      <c r="J44" s="6">
        <v>2008</v>
      </c>
      <c r="K44" s="6">
        <v>2009</v>
      </c>
      <c r="L44" s="6">
        <v>2010</v>
      </c>
      <c r="M44" s="6">
        <v>2011</v>
      </c>
      <c r="N44" s="6">
        <v>2012</v>
      </c>
      <c r="O44" s="6">
        <v>2013</v>
      </c>
      <c r="P44" s="6">
        <v>2014</v>
      </c>
      <c r="Q44" s="6">
        <v>2015</v>
      </c>
      <c r="R44" s="6">
        <v>2016</v>
      </c>
      <c r="S44" s="6">
        <v>2017</v>
      </c>
      <c r="T44" s="6">
        <v>2018</v>
      </c>
      <c r="U44" s="7">
        <v>2019</v>
      </c>
      <c r="V44" s="7">
        <v>2020</v>
      </c>
      <c r="W44" s="7">
        <v>2021</v>
      </c>
      <c r="X44" s="7">
        <v>2022</v>
      </c>
      <c r="Y44" s="7">
        <v>2023</v>
      </c>
    </row>
    <row r="45" spans="1:25" x14ac:dyDescent="0.25">
      <c r="A45" s="2" t="s">
        <v>7</v>
      </c>
      <c r="U45" s="9"/>
      <c r="V45" s="9"/>
      <c r="W45" s="9"/>
      <c r="X45" s="9"/>
    </row>
    <row r="46" spans="1:25" x14ac:dyDescent="0.25">
      <c r="A46" s="10" t="s">
        <v>8</v>
      </c>
      <c r="U46" s="9"/>
      <c r="V46" s="9"/>
      <c r="W46" s="9"/>
      <c r="X46" s="9"/>
    </row>
    <row r="47" spans="1:25" x14ac:dyDescent="0.25">
      <c r="A47" s="11" t="s">
        <v>9</v>
      </c>
      <c r="B47" s="35">
        <f t="shared" ref="B47:Y51" si="4">B7/B$16*100</f>
        <v>30.517143097716026</v>
      </c>
      <c r="C47" s="35">
        <f t="shared" si="4"/>
        <v>34.063710479547034</v>
      </c>
      <c r="D47" s="35">
        <f t="shared" si="4"/>
        <v>31.409677254111369</v>
      </c>
      <c r="E47" s="35">
        <f t="shared" si="4"/>
        <v>29.079514939588496</v>
      </c>
      <c r="F47" s="35">
        <f t="shared" si="4"/>
        <v>27.586022993370619</v>
      </c>
      <c r="G47" s="35">
        <f t="shared" si="4"/>
        <v>25.546029326025412</v>
      </c>
      <c r="H47" s="35">
        <f t="shared" si="4"/>
        <v>25.363627636085255</v>
      </c>
      <c r="I47" s="35">
        <f t="shared" si="4"/>
        <v>25.560041535222521</v>
      </c>
      <c r="J47" s="35">
        <f t="shared" si="4"/>
        <v>22.605178646567818</v>
      </c>
      <c r="K47" s="35">
        <f t="shared" si="4"/>
        <v>20.776625410970695</v>
      </c>
      <c r="L47" s="35">
        <f t="shared" si="4"/>
        <v>17.517822137286331</v>
      </c>
      <c r="M47" s="35">
        <f t="shared" si="4"/>
        <v>19.153305176895053</v>
      </c>
      <c r="N47" s="35">
        <f t="shared" si="4"/>
        <v>23.613770943064807</v>
      </c>
      <c r="O47" s="35">
        <f t="shared" si="4"/>
        <v>27.440722075026802</v>
      </c>
      <c r="P47" s="35">
        <f t="shared" si="4"/>
        <v>28.9876908139642</v>
      </c>
      <c r="Q47" s="35">
        <f t="shared" si="4"/>
        <v>29.801951039158798</v>
      </c>
      <c r="R47" s="35">
        <f t="shared" si="4"/>
        <v>25.968272373245842</v>
      </c>
      <c r="S47" s="35">
        <f t="shared" si="4"/>
        <v>22.989633653634062</v>
      </c>
      <c r="T47" s="35">
        <f t="shared" si="4"/>
        <v>25.559700344464432</v>
      </c>
      <c r="U47" s="36">
        <f t="shared" si="4"/>
        <v>31.923427276411065</v>
      </c>
      <c r="V47" s="36">
        <f t="shared" si="4"/>
        <v>28.617059293311087</v>
      </c>
      <c r="W47" s="36">
        <f t="shared" si="4"/>
        <v>23.964978252839678</v>
      </c>
      <c r="X47" s="36">
        <f t="shared" si="4"/>
        <v>17.088770200813649</v>
      </c>
      <c r="Y47" s="36">
        <f t="shared" si="4"/>
        <v>20.641106261490084</v>
      </c>
    </row>
    <row r="48" spans="1:25" x14ac:dyDescent="0.25">
      <c r="A48" s="11" t="s">
        <v>10</v>
      </c>
      <c r="B48" s="35">
        <f t="shared" si="4"/>
        <v>16.45042010172001</v>
      </c>
      <c r="C48" s="35">
        <f t="shared" si="4"/>
        <v>16.595084978163104</v>
      </c>
      <c r="D48" s="35">
        <f t="shared" si="4"/>
        <v>13.930781042416232</v>
      </c>
      <c r="E48" s="35">
        <f t="shared" si="4"/>
        <v>15.006865902562216</v>
      </c>
      <c r="F48" s="35">
        <f t="shared" si="4"/>
        <v>17.626561510475216</v>
      </c>
      <c r="G48" s="35">
        <f t="shared" si="4"/>
        <v>18.469867671598518</v>
      </c>
      <c r="H48" s="35">
        <f t="shared" si="4"/>
        <v>21.252593711421707</v>
      </c>
      <c r="I48" s="35">
        <f t="shared" si="4"/>
        <v>26.386616458204799</v>
      </c>
      <c r="J48" s="35">
        <f t="shared" si="4"/>
        <v>20.664760543487802</v>
      </c>
      <c r="K48" s="35">
        <f t="shared" si="4"/>
        <v>21.763736582077115</v>
      </c>
      <c r="L48" s="35">
        <f t="shared" si="4"/>
        <v>22.46930304773587</v>
      </c>
      <c r="M48" s="35">
        <f t="shared" si="4"/>
        <v>20.035582843064283</v>
      </c>
      <c r="N48" s="35">
        <f t="shared" si="4"/>
        <v>20.91661027698833</v>
      </c>
      <c r="O48" s="35">
        <f t="shared" si="4"/>
        <v>23.753319361855471</v>
      </c>
      <c r="P48" s="35">
        <f t="shared" si="4"/>
        <v>21.689457492913419</v>
      </c>
      <c r="Q48" s="35">
        <f t="shared" si="4"/>
        <v>22.574087961630273</v>
      </c>
      <c r="R48" s="35">
        <f t="shared" si="4"/>
        <v>23.8520837242827</v>
      </c>
      <c r="S48" s="35">
        <f t="shared" si="4"/>
        <v>25.979030523602987</v>
      </c>
      <c r="T48" s="35">
        <f t="shared" si="4"/>
        <v>23.730078020996611</v>
      </c>
      <c r="U48" s="36">
        <f t="shared" si="4"/>
        <v>22.514274226637468</v>
      </c>
      <c r="V48" s="36">
        <f t="shared" si="4"/>
        <v>20.857784534926687</v>
      </c>
      <c r="W48" s="36">
        <f t="shared" si="4"/>
        <v>19.66737610238226</v>
      </c>
      <c r="X48" s="36">
        <f t="shared" si="4"/>
        <v>25.526405782233439</v>
      </c>
      <c r="Y48" s="36">
        <f t="shared" si="4"/>
        <v>13.649216578967547</v>
      </c>
    </row>
    <row r="49" spans="1:25" x14ac:dyDescent="0.25">
      <c r="A49" s="11" t="s">
        <v>11</v>
      </c>
      <c r="B49" s="35">
        <f t="shared" si="4"/>
        <v>12.979898366093945</v>
      </c>
      <c r="C49" s="35">
        <f t="shared" si="4"/>
        <v>19.404343672542986</v>
      </c>
      <c r="D49" s="35">
        <f t="shared" si="4"/>
        <v>23.613410277075477</v>
      </c>
      <c r="E49" s="35">
        <f t="shared" si="4"/>
        <v>27.165409960698277</v>
      </c>
      <c r="F49" s="35">
        <f t="shared" si="4"/>
        <v>23.981759953908991</v>
      </c>
      <c r="G49" s="35">
        <f t="shared" si="4"/>
        <v>24.127343659550192</v>
      </c>
      <c r="H49" s="35">
        <f t="shared" si="4"/>
        <v>20.29092650193547</v>
      </c>
      <c r="I49" s="35">
        <f t="shared" si="4"/>
        <v>22.742430137037292</v>
      </c>
      <c r="J49" s="35">
        <f t="shared" si="4"/>
        <v>24.0975034647286</v>
      </c>
      <c r="K49" s="35">
        <f t="shared" si="4"/>
        <v>22.565238833350655</v>
      </c>
      <c r="L49" s="35">
        <f t="shared" si="4"/>
        <v>22.356218104391193</v>
      </c>
      <c r="M49" s="35">
        <f t="shared" si="4"/>
        <v>24.604356484666074</v>
      </c>
      <c r="N49" s="35">
        <f t="shared" si="4"/>
        <v>22.365520484159397</v>
      </c>
      <c r="O49" s="35">
        <f t="shared" si="4"/>
        <v>20.114952007365162</v>
      </c>
      <c r="P49" s="35">
        <f t="shared" si="4"/>
        <v>19.209586021126636</v>
      </c>
      <c r="Q49" s="35">
        <f t="shared" si="4"/>
        <v>19.87177930737224</v>
      </c>
      <c r="R49" s="35">
        <f t="shared" si="4"/>
        <v>22.935925114914905</v>
      </c>
      <c r="S49" s="35">
        <f t="shared" si="4"/>
        <v>20.607162199818625</v>
      </c>
      <c r="T49" s="35">
        <f t="shared" si="4"/>
        <v>22.898850110781027</v>
      </c>
      <c r="U49" s="36">
        <f t="shared" si="4"/>
        <v>20.120766396897995</v>
      </c>
      <c r="V49" s="36">
        <f t="shared" si="4"/>
        <v>26.949302477561453</v>
      </c>
      <c r="W49" s="36">
        <f t="shared" si="4"/>
        <v>44.732826915716181</v>
      </c>
      <c r="X49" s="36">
        <f t="shared" si="4"/>
        <v>15.686035650982705</v>
      </c>
      <c r="Y49" s="36">
        <f t="shared" si="4"/>
        <v>14.798030819500301</v>
      </c>
    </row>
    <row r="50" spans="1:25" x14ac:dyDescent="0.25">
      <c r="A50" s="11" t="s">
        <v>12</v>
      </c>
      <c r="B50" s="35">
        <f t="shared" si="4"/>
        <v>0.19257849051240256</v>
      </c>
      <c r="C50" s="35">
        <f t="shared" si="4"/>
        <v>0.22309025997917942</v>
      </c>
      <c r="D50" s="35">
        <f t="shared" si="4"/>
        <v>7.5286675145033191E-2</v>
      </c>
      <c r="E50" s="35">
        <f t="shared" si="4"/>
        <v>9.0512274902641257E-2</v>
      </c>
      <c r="F50" s="35">
        <f t="shared" si="4"/>
        <v>0.10941517185270572</v>
      </c>
      <c r="G50" s="35">
        <f t="shared" si="4"/>
        <v>0.38819839716264737</v>
      </c>
      <c r="H50" s="35">
        <f t="shared" si="4"/>
        <v>0.36340000513392978</v>
      </c>
      <c r="I50" s="35">
        <f t="shared" si="4"/>
        <v>7.8397441451324518E-2</v>
      </c>
      <c r="J50" s="35">
        <f t="shared" si="4"/>
        <v>0.28818637094534211</v>
      </c>
      <c r="K50" s="35">
        <f t="shared" si="4"/>
        <v>1.3004896996511164</v>
      </c>
      <c r="L50" s="35">
        <f t="shared" si="4"/>
        <v>0.59310516368663302</v>
      </c>
      <c r="M50" s="35">
        <f t="shared" si="4"/>
        <v>0.26462203777151178</v>
      </c>
      <c r="N50" s="35">
        <f t="shared" si="4"/>
        <v>0.27043760390503735</v>
      </c>
      <c r="O50" s="35">
        <f t="shared" si="4"/>
        <v>0.1506576900003419</v>
      </c>
      <c r="P50" s="35">
        <f t="shared" si="4"/>
        <v>0.71669747540535778</v>
      </c>
      <c r="Q50" s="35">
        <f t="shared" si="4"/>
        <v>1.2670250527345424</v>
      </c>
      <c r="R50" s="35">
        <f t="shared" si="4"/>
        <v>0.77282496117477528</v>
      </c>
      <c r="S50" s="35">
        <f t="shared" si="4"/>
        <v>0.32841002341010211</v>
      </c>
      <c r="T50" s="35">
        <f t="shared" si="4"/>
        <v>0.60261564482909624</v>
      </c>
      <c r="U50" s="36">
        <f t="shared" si="4"/>
        <v>0.60364119468978461</v>
      </c>
      <c r="V50" s="36">
        <f t="shared" si="4"/>
        <v>0.53408213194411858</v>
      </c>
      <c r="W50" s="36">
        <f t="shared" si="4"/>
        <v>0.27034991702625577</v>
      </c>
      <c r="X50" s="36">
        <f t="shared" si="4"/>
        <v>1.4825780210915498</v>
      </c>
      <c r="Y50" s="36">
        <f t="shared" si="4"/>
        <v>1.9656162273733395</v>
      </c>
    </row>
    <row r="51" spans="1:25" x14ac:dyDescent="0.25">
      <c r="A51" s="11" t="s">
        <v>13</v>
      </c>
      <c r="B51" s="35">
        <f t="shared" si="4"/>
        <v>12.161215660429066</v>
      </c>
      <c r="C51" s="35">
        <f t="shared" si="4"/>
        <v>9.9439936725478457</v>
      </c>
      <c r="D51" s="35">
        <f t="shared" si="4"/>
        <v>7.5444594164989383</v>
      </c>
      <c r="E51" s="35">
        <f t="shared" si="4"/>
        <v>7.7597510079999221</v>
      </c>
      <c r="F51" s="35">
        <f t="shared" si="4"/>
        <v>8.9717381977672268</v>
      </c>
      <c r="G51" s="35">
        <f t="shared" si="4"/>
        <v>10.668492561196757</v>
      </c>
      <c r="H51" s="35">
        <f t="shared" si="4"/>
        <v>6.7803544309750414</v>
      </c>
      <c r="I51" s="35">
        <f t="shared" si="4"/>
        <v>5.3229558413108951</v>
      </c>
      <c r="J51" s="35">
        <f t="shared" si="4"/>
        <v>6.3137789118566818</v>
      </c>
      <c r="K51" s="35">
        <f t="shared" si="4"/>
        <v>6.7548282106838498</v>
      </c>
      <c r="L51" s="35">
        <f t="shared" si="4"/>
        <v>12.899052128322271</v>
      </c>
      <c r="M51" s="35">
        <f t="shared" si="4"/>
        <v>12.433007719993736</v>
      </c>
      <c r="N51" s="35">
        <f t="shared" si="4"/>
        <v>12.281458075605666</v>
      </c>
      <c r="O51" s="35">
        <f t="shared" si="4"/>
        <v>10.101862813742752</v>
      </c>
      <c r="P51" s="35">
        <f t="shared" si="4"/>
        <v>11.096152043544491</v>
      </c>
      <c r="Q51" s="35">
        <f t="shared" si="4"/>
        <v>11.760951889770782</v>
      </c>
      <c r="R51" s="35">
        <f t="shared" si="4"/>
        <v>12.698535935235739</v>
      </c>
      <c r="S51" s="35">
        <f t="shared" si="4"/>
        <v>14.244593154106802</v>
      </c>
      <c r="T51" s="35">
        <f t="shared" si="4"/>
        <v>14.43989854036424</v>
      </c>
      <c r="U51" s="36">
        <f t="shared" si="4"/>
        <v>12.205627073451826</v>
      </c>
      <c r="V51" s="36">
        <f t="shared" si="4"/>
        <v>10.94004479336485</v>
      </c>
      <c r="W51" s="36">
        <f t="shared" si="4"/>
        <v>5.35800597415962</v>
      </c>
      <c r="X51" s="36">
        <f t="shared" si="4"/>
        <v>2.8192677007129507</v>
      </c>
      <c r="Y51" s="36">
        <f t="shared" si="4"/>
        <v>18.757635953964328</v>
      </c>
    </row>
    <row r="52" spans="1:25" x14ac:dyDescent="0.25">
      <c r="A52" s="11" t="s">
        <v>14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36"/>
      <c r="W52" s="36"/>
      <c r="X52" s="36"/>
      <c r="Y52" s="36"/>
    </row>
    <row r="53" spans="1:25" x14ac:dyDescent="0.25">
      <c r="A53" s="18" t="s">
        <v>15</v>
      </c>
      <c r="B53" s="35">
        <f t="shared" ref="B53:Y54" si="5">B13/B$16*100</f>
        <v>12.111017751429364</v>
      </c>
      <c r="C53" s="35">
        <f t="shared" si="5"/>
        <v>11.491133228129719</v>
      </c>
      <c r="D53" s="35">
        <f t="shared" si="5"/>
        <v>12.071753969349382</v>
      </c>
      <c r="E53" s="35">
        <f t="shared" si="5"/>
        <v>13.670588411787366</v>
      </c>
      <c r="F53" s="35">
        <f t="shared" si="5"/>
        <v>15.517075630139637</v>
      </c>
      <c r="G53" s="35">
        <f t="shared" si="5"/>
        <v>18.705407992483735</v>
      </c>
      <c r="H53" s="35">
        <f t="shared" si="5"/>
        <v>22.987938189634349</v>
      </c>
      <c r="I53" s="35">
        <f t="shared" si="5"/>
        <v>18.417203027162817</v>
      </c>
      <c r="J53" s="35">
        <f t="shared" si="5"/>
        <v>24.748961129887441</v>
      </c>
      <c r="K53" s="35">
        <f t="shared" si="5"/>
        <v>25.613707236090242</v>
      </c>
      <c r="L53" s="35">
        <f t="shared" si="5"/>
        <v>22.715564914622377</v>
      </c>
      <c r="M53" s="35">
        <f t="shared" si="5"/>
        <v>22.312759608004153</v>
      </c>
      <c r="N53" s="35">
        <f t="shared" si="5"/>
        <v>18.973449139398586</v>
      </c>
      <c r="O53" s="35">
        <f t="shared" si="5"/>
        <v>16.611204142781233</v>
      </c>
      <c r="P53" s="35">
        <f t="shared" si="5"/>
        <v>16.712799271335939</v>
      </c>
      <c r="Q53" s="35">
        <f t="shared" si="5"/>
        <v>13.708323790397372</v>
      </c>
      <c r="R53" s="35">
        <f t="shared" si="5"/>
        <v>12.545915979381453</v>
      </c>
      <c r="S53" s="35">
        <f t="shared" si="5"/>
        <v>14.192617707879979</v>
      </c>
      <c r="T53" s="35">
        <f t="shared" si="5"/>
        <v>10.854467923163083</v>
      </c>
      <c r="U53" s="36">
        <f t="shared" si="5"/>
        <v>11.021130832968668</v>
      </c>
      <c r="V53" s="36">
        <f t="shared" si="5"/>
        <v>10.662599949193991</v>
      </c>
      <c r="W53" s="36">
        <f t="shared" si="5"/>
        <v>5.1843300349623522</v>
      </c>
      <c r="X53" s="36">
        <f t="shared" si="5"/>
        <v>21.754676281805338</v>
      </c>
      <c r="Y53" s="36">
        <f t="shared" si="5"/>
        <v>19.698322859552697</v>
      </c>
    </row>
    <row r="54" spans="1:25" x14ac:dyDescent="0.25">
      <c r="A54" s="11" t="s">
        <v>16</v>
      </c>
      <c r="B54" s="35">
        <f t="shared" si="5"/>
        <v>15.587726532099182</v>
      </c>
      <c r="C54" s="35">
        <f t="shared" si="5"/>
        <v>8.2786437090901543</v>
      </c>
      <c r="D54" s="35">
        <f t="shared" si="5"/>
        <v>11.354631365403561</v>
      </c>
      <c r="E54" s="35">
        <f t="shared" si="5"/>
        <v>7.227357502461083</v>
      </c>
      <c r="F54" s="35">
        <f t="shared" si="5"/>
        <v>6.2074265424856074</v>
      </c>
      <c r="G54" s="35">
        <f t="shared" si="5"/>
        <v>2.094660391982738</v>
      </c>
      <c r="H54" s="35">
        <f t="shared" si="5"/>
        <v>2.9611595248142359</v>
      </c>
      <c r="I54" s="35">
        <f t="shared" si="5"/>
        <v>1.492355559610369</v>
      </c>
      <c r="J54" s="35">
        <f t="shared" si="5"/>
        <v>1.2816309325263187</v>
      </c>
      <c r="K54" s="35">
        <f t="shared" si="5"/>
        <v>1.2253740271763192</v>
      </c>
      <c r="L54" s="35">
        <f t="shared" si="5"/>
        <v>1.4489345039553272</v>
      </c>
      <c r="M54" s="35">
        <f t="shared" si="5"/>
        <v>1.1963661296051884</v>
      </c>
      <c r="N54" s="35">
        <f t="shared" si="5"/>
        <v>1.5787534768781781</v>
      </c>
      <c r="O54" s="35">
        <f t="shared" si="5"/>
        <v>1.8272819092282389</v>
      </c>
      <c r="P54" s="35">
        <f t="shared" si="5"/>
        <v>1.5876168817099583</v>
      </c>
      <c r="Q54" s="35">
        <f t="shared" si="5"/>
        <v>1.0158809589360056</v>
      </c>
      <c r="R54" s="35">
        <f t="shared" si="5"/>
        <v>1.2264419117645868</v>
      </c>
      <c r="S54" s="35">
        <f t="shared" si="5"/>
        <v>1.6585527375474436</v>
      </c>
      <c r="T54" s="35">
        <f t="shared" si="5"/>
        <v>1.9143894154015118</v>
      </c>
      <c r="U54" s="36">
        <f t="shared" si="5"/>
        <v>1.6111329989431828</v>
      </c>
      <c r="V54" s="36">
        <f t="shared" si="5"/>
        <v>1.4391268196978313</v>
      </c>
      <c r="W54" s="36">
        <f t="shared" si="5"/>
        <v>0.82213280291365765</v>
      </c>
      <c r="X54" s="36">
        <f t="shared" si="5"/>
        <v>15.642266362360369</v>
      </c>
      <c r="Y54" s="36">
        <f t="shared" si="5"/>
        <v>10.490071299151706</v>
      </c>
    </row>
    <row r="55" spans="1:25" x14ac:dyDescent="0.25">
      <c r="U55" s="9"/>
      <c r="V55" s="9"/>
      <c r="W55" s="9"/>
      <c r="X55" s="9"/>
      <c r="Y55" s="9"/>
    </row>
    <row r="56" spans="1:25" x14ac:dyDescent="0.25">
      <c r="A56" s="19" t="s">
        <v>17</v>
      </c>
      <c r="B56" s="37">
        <f t="shared" ref="B56" si="6">SUM(B47:B54)</f>
        <v>99.999999999999986</v>
      </c>
      <c r="C56" s="37">
        <f t="shared" ref="C56:Y56" si="7">SUM(C47:C54)</f>
        <v>100</v>
      </c>
      <c r="D56" s="37">
        <f t="shared" si="7"/>
        <v>100</v>
      </c>
      <c r="E56" s="37">
        <f t="shared" si="7"/>
        <v>100</v>
      </c>
      <c r="F56" s="37">
        <f t="shared" si="7"/>
        <v>99.999999999999986</v>
      </c>
      <c r="G56" s="37">
        <f t="shared" si="7"/>
        <v>100.00000000000001</v>
      </c>
      <c r="H56" s="37">
        <f t="shared" si="7"/>
        <v>99.999999999999986</v>
      </c>
      <c r="I56" s="37">
        <f t="shared" si="7"/>
        <v>100.00000000000003</v>
      </c>
      <c r="J56" s="37">
        <f t="shared" si="7"/>
        <v>100.00000000000001</v>
      </c>
      <c r="K56" s="37">
        <f t="shared" si="7"/>
        <v>100</v>
      </c>
      <c r="L56" s="37">
        <f t="shared" si="7"/>
        <v>100</v>
      </c>
      <c r="M56" s="37">
        <f t="shared" si="7"/>
        <v>100.00000000000001</v>
      </c>
      <c r="N56" s="37">
        <f t="shared" si="7"/>
        <v>100</v>
      </c>
      <c r="O56" s="37">
        <f t="shared" si="7"/>
        <v>100</v>
      </c>
      <c r="P56" s="37">
        <f t="shared" si="7"/>
        <v>100</v>
      </c>
      <c r="Q56" s="37">
        <f t="shared" si="7"/>
        <v>100.00000000000001</v>
      </c>
      <c r="R56" s="37">
        <f t="shared" si="7"/>
        <v>100</v>
      </c>
      <c r="S56" s="37">
        <f t="shared" si="7"/>
        <v>100</v>
      </c>
      <c r="T56" s="37">
        <f t="shared" si="7"/>
        <v>100.00000000000001</v>
      </c>
      <c r="U56" s="38">
        <f t="shared" si="7"/>
        <v>99.999999999999972</v>
      </c>
      <c r="V56" s="38">
        <f t="shared" si="7"/>
        <v>100.00000000000001</v>
      </c>
      <c r="W56" s="38">
        <f t="shared" si="7"/>
        <v>100</v>
      </c>
      <c r="X56" s="38">
        <f t="shared" si="7"/>
        <v>100</v>
      </c>
      <c r="Y56" s="38">
        <f t="shared" si="7"/>
        <v>100</v>
      </c>
    </row>
    <row r="57" spans="1:25" x14ac:dyDescent="0.25">
      <c r="A57" s="22" t="s">
        <v>19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6"/>
      <c r="V57" s="36"/>
      <c r="W57" s="36"/>
      <c r="X57" s="36"/>
      <c r="Y57" s="36"/>
    </row>
    <row r="58" spans="1:25" x14ac:dyDescent="0.25">
      <c r="A58" s="24" t="s">
        <v>20</v>
      </c>
    </row>
  </sheetData>
  <protectedRanges>
    <protectedRange algorithmName="SHA-512" hashValue="N0bMA2ZgwBSpb0J9r4KhLE151IqKy+y57L6y70vLz5Ov6308SHjLCjnbfdVfrFyY8gqKMWDPt8niZRH7CN/kRQ==" saltValue="bdEVuWa8o83IHPAa+PJbbg==" spinCount="100000" sqref="B4:T16" name="Range1"/>
  </protectedRanges>
  <mergeCells count="6">
    <mergeCell ref="A1:Y1"/>
    <mergeCell ref="A2:Y2"/>
    <mergeCell ref="A21:Y21"/>
    <mergeCell ref="A22:Y22"/>
    <mergeCell ref="A41:Y41"/>
    <mergeCell ref="A42:Y42"/>
  </mergeCells>
  <pageMargins left="0.25" right="0.25" top="0.75" bottom="0.75" header="0.3" footer="0.3"/>
  <pageSetup paperSize="148" scale="38" fitToWidth="0" orientation="landscape" r:id="rId1"/>
  <colBreaks count="1" manualBreakCount="1">
    <brk id="2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</vt:lpstr>
      <vt:lpstr>'Tables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Corpuz</dc:creator>
  <cp:lastModifiedBy>Rica Corpuz</cp:lastModifiedBy>
  <dcterms:created xsi:type="dcterms:W3CDTF">2024-06-17T12:21:26Z</dcterms:created>
  <dcterms:modified xsi:type="dcterms:W3CDTF">2024-06-17T12:21:57Z</dcterms:modified>
</cp:coreProperties>
</file>