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5BE9D16A-7150-6F49-BDEE-78478488294A}" xr6:coauthVersionLast="47" xr6:coauthVersionMax="47" xr10:uidLastSave="{00000000-0000-0000-0000-000000000000}"/>
  <bookViews>
    <workbookView xWindow="780" yWindow="1000" windowWidth="27640" windowHeight="15520" xr2:uid="{A05753F4-136B-1043-B237-C53E76E05CDF}"/>
  </bookViews>
  <sheets>
    <sheet name="Tables 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RA">[4]T8_10!#REF!</definedName>
    <definedName name="derived">[4]T8_10!#REF!</definedName>
    <definedName name="PAGE1">[4]T8_10!#REF!</definedName>
    <definedName name="PAGE2">[4]T8_10!#REF!</definedName>
    <definedName name="_xlnm.Print_Area" localSheetId="0">'Tables 3'!$A$1:$Y$56</definedName>
    <definedName name="Print_Area_MI">[5]arrivals!$A$2:$F$115</definedName>
    <definedName name="u">[4]T8_10!#REF!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" i="1" l="1"/>
  <c r="F49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X30" i="1"/>
  <c r="W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X28" i="1"/>
  <c r="W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16" i="1"/>
  <c r="U52" i="1" s="1"/>
  <c r="T16" i="1"/>
  <c r="T52" i="1" s="1"/>
  <c r="S16" i="1"/>
  <c r="S52" i="1" s="1"/>
  <c r="R16" i="1"/>
  <c r="R52" i="1" s="1"/>
  <c r="Q16" i="1"/>
  <c r="Q52" i="1" s="1"/>
  <c r="P16" i="1"/>
  <c r="P52" i="1" s="1"/>
  <c r="O16" i="1"/>
  <c r="O52" i="1" s="1"/>
  <c r="N16" i="1"/>
  <c r="N52" i="1" s="1"/>
  <c r="M16" i="1"/>
  <c r="M52" i="1" s="1"/>
  <c r="L16" i="1"/>
  <c r="L52" i="1" s="1"/>
  <c r="K16" i="1"/>
  <c r="K52" i="1" s="1"/>
  <c r="J16" i="1"/>
  <c r="J52" i="1" s="1"/>
  <c r="I16" i="1"/>
  <c r="I52" i="1" s="1"/>
  <c r="H16" i="1"/>
  <c r="H52" i="1" s="1"/>
  <c r="G16" i="1"/>
  <c r="G52" i="1" s="1"/>
  <c r="F16" i="1"/>
  <c r="F52" i="1" s="1"/>
  <c r="E16" i="1"/>
  <c r="E52" i="1" s="1"/>
  <c r="D16" i="1"/>
  <c r="D52" i="1" s="1"/>
  <c r="C16" i="1"/>
  <c r="C52" i="1" s="1"/>
  <c r="B16" i="1"/>
  <c r="B52" i="1" s="1"/>
  <c r="Y14" i="1"/>
  <c r="X14" i="1"/>
  <c r="W33" i="1" s="1"/>
  <c r="W14" i="1"/>
  <c r="V33" i="1" s="1"/>
  <c r="V14" i="1"/>
  <c r="U33" i="1" s="1"/>
  <c r="Y13" i="1"/>
  <c r="X13" i="1"/>
  <c r="W13" i="1"/>
  <c r="V32" i="1" s="1"/>
  <c r="V13" i="1"/>
  <c r="U32" i="1" s="1"/>
  <c r="Y11" i="1"/>
  <c r="X11" i="1"/>
  <c r="W11" i="1"/>
  <c r="V11" i="1"/>
  <c r="U30" i="1" s="1"/>
  <c r="Y10" i="1"/>
  <c r="X10" i="1"/>
  <c r="W10" i="1"/>
  <c r="V10" i="1"/>
  <c r="U29" i="1" s="1"/>
  <c r="Y9" i="1"/>
  <c r="X9" i="1"/>
  <c r="W9" i="1"/>
  <c r="V9" i="1"/>
  <c r="Y8" i="1"/>
  <c r="X8" i="1"/>
  <c r="W8" i="1"/>
  <c r="V8" i="1"/>
  <c r="Y7" i="1"/>
  <c r="X7" i="1"/>
  <c r="W7" i="1"/>
  <c r="V7" i="1"/>
  <c r="V26" i="1" s="1"/>
  <c r="W49" i="1" l="1"/>
  <c r="X49" i="1"/>
  <c r="V30" i="1"/>
  <c r="W32" i="1"/>
  <c r="X33" i="1"/>
  <c r="I35" i="1"/>
  <c r="Q35" i="1"/>
  <c r="B45" i="1"/>
  <c r="J45" i="1"/>
  <c r="R45" i="1"/>
  <c r="B46" i="1"/>
  <c r="J46" i="1"/>
  <c r="R46" i="1"/>
  <c r="B47" i="1"/>
  <c r="J47" i="1"/>
  <c r="R47" i="1"/>
  <c r="B48" i="1"/>
  <c r="J48" i="1"/>
  <c r="R48" i="1"/>
  <c r="B49" i="1"/>
  <c r="J49" i="1"/>
  <c r="R49" i="1"/>
  <c r="B51" i="1"/>
  <c r="J51" i="1"/>
  <c r="R51" i="1"/>
  <c r="U28" i="1"/>
  <c r="V29" i="1"/>
  <c r="X32" i="1"/>
  <c r="B35" i="1"/>
  <c r="J35" i="1"/>
  <c r="R35" i="1"/>
  <c r="C45" i="1"/>
  <c r="K45" i="1"/>
  <c r="S45" i="1"/>
  <c r="C46" i="1"/>
  <c r="K46" i="1"/>
  <c r="S46" i="1"/>
  <c r="C47" i="1"/>
  <c r="K47" i="1"/>
  <c r="S47" i="1"/>
  <c r="C48" i="1"/>
  <c r="K48" i="1"/>
  <c r="S48" i="1"/>
  <c r="C49" i="1"/>
  <c r="K49" i="1"/>
  <c r="S49" i="1"/>
  <c r="C51" i="1"/>
  <c r="K51" i="1"/>
  <c r="S51" i="1"/>
  <c r="V28" i="1"/>
  <c r="W29" i="1"/>
  <c r="C35" i="1"/>
  <c r="K35" i="1"/>
  <c r="S35" i="1"/>
  <c r="D45" i="1"/>
  <c r="D54" i="1" s="1"/>
  <c r="L45" i="1"/>
  <c r="T45" i="1"/>
  <c r="D46" i="1"/>
  <c r="L46" i="1"/>
  <c r="T46" i="1"/>
  <c r="D47" i="1"/>
  <c r="L47" i="1"/>
  <c r="T47" i="1"/>
  <c r="D48" i="1"/>
  <c r="L48" i="1"/>
  <c r="T48" i="1"/>
  <c r="D49" i="1"/>
  <c r="L49" i="1"/>
  <c r="T49" i="1"/>
  <c r="D51" i="1"/>
  <c r="L51" i="1"/>
  <c r="T51" i="1"/>
  <c r="U26" i="1"/>
  <c r="V27" i="1"/>
  <c r="X29" i="1"/>
  <c r="D35" i="1"/>
  <c r="L35" i="1"/>
  <c r="T35" i="1"/>
  <c r="E45" i="1"/>
  <c r="E54" i="1" s="1"/>
  <c r="M45" i="1"/>
  <c r="U45" i="1"/>
  <c r="E46" i="1"/>
  <c r="M46" i="1"/>
  <c r="U46" i="1"/>
  <c r="E47" i="1"/>
  <c r="M47" i="1"/>
  <c r="U47" i="1"/>
  <c r="E48" i="1"/>
  <c r="M48" i="1"/>
  <c r="U48" i="1"/>
  <c r="E49" i="1"/>
  <c r="M49" i="1"/>
  <c r="U49" i="1"/>
  <c r="E51" i="1"/>
  <c r="M51" i="1"/>
  <c r="U51" i="1"/>
  <c r="V16" i="1"/>
  <c r="E35" i="1"/>
  <c r="M35" i="1"/>
  <c r="F45" i="1"/>
  <c r="N45" i="1"/>
  <c r="V45" i="1"/>
  <c r="F46" i="1"/>
  <c r="N46" i="1"/>
  <c r="F47" i="1"/>
  <c r="N47" i="1"/>
  <c r="F48" i="1"/>
  <c r="N48" i="1"/>
  <c r="F51" i="1"/>
  <c r="N51" i="1"/>
  <c r="V52" i="1"/>
  <c r="W16" i="1"/>
  <c r="W48" i="1" s="1"/>
  <c r="W26" i="1"/>
  <c r="X27" i="1"/>
  <c r="F35" i="1"/>
  <c r="N35" i="1"/>
  <c r="G45" i="1"/>
  <c r="O45" i="1"/>
  <c r="G46" i="1"/>
  <c r="O46" i="1"/>
  <c r="G47" i="1"/>
  <c r="O47" i="1"/>
  <c r="G48" i="1"/>
  <c r="O48" i="1"/>
  <c r="G49" i="1"/>
  <c r="O49" i="1"/>
  <c r="G51" i="1"/>
  <c r="O51" i="1"/>
  <c r="W51" i="1"/>
  <c r="W52" i="1"/>
  <c r="W27" i="1"/>
  <c r="X16" i="1"/>
  <c r="W35" i="1" s="1"/>
  <c r="X26" i="1"/>
  <c r="G35" i="1"/>
  <c r="O35" i="1"/>
  <c r="H45" i="1"/>
  <c r="P45" i="1"/>
  <c r="H46" i="1"/>
  <c r="P46" i="1"/>
  <c r="H47" i="1"/>
  <c r="P47" i="1"/>
  <c r="H48" i="1"/>
  <c r="P48" i="1"/>
  <c r="H49" i="1"/>
  <c r="P49" i="1"/>
  <c r="H51" i="1"/>
  <c r="P51" i="1"/>
  <c r="X52" i="1"/>
  <c r="Y16" i="1"/>
  <c r="X35" i="1" s="1"/>
  <c r="H35" i="1"/>
  <c r="P35" i="1"/>
  <c r="I45" i="1"/>
  <c r="Q45" i="1"/>
  <c r="I46" i="1"/>
  <c r="Q46" i="1"/>
  <c r="I47" i="1"/>
  <c r="Q47" i="1"/>
  <c r="I48" i="1"/>
  <c r="Q48" i="1"/>
  <c r="I49" i="1"/>
  <c r="Q49" i="1"/>
  <c r="I51" i="1"/>
  <c r="Q51" i="1"/>
  <c r="Y45" i="1" l="1"/>
  <c r="Y51" i="1"/>
  <c r="Y48" i="1"/>
  <c r="X47" i="1"/>
  <c r="Y46" i="1"/>
  <c r="O54" i="1"/>
  <c r="F54" i="1"/>
  <c r="X48" i="1"/>
  <c r="X51" i="1"/>
  <c r="S54" i="1"/>
  <c r="R54" i="1"/>
  <c r="Y52" i="1"/>
  <c r="W47" i="1"/>
  <c r="X46" i="1"/>
  <c r="N54" i="1"/>
  <c r="X45" i="1"/>
  <c r="Q54" i="1"/>
  <c r="P54" i="1"/>
  <c r="V49" i="1"/>
  <c r="V51" i="1"/>
  <c r="V48" i="1"/>
  <c r="V46" i="1"/>
  <c r="V54" i="1" s="1"/>
  <c r="U35" i="1"/>
  <c r="U54" i="1"/>
  <c r="T54" i="1"/>
  <c r="K54" i="1"/>
  <c r="J54" i="1"/>
  <c r="Y49" i="1"/>
  <c r="W45" i="1"/>
  <c r="G54" i="1"/>
  <c r="I54" i="1"/>
  <c r="H54" i="1"/>
  <c r="V35" i="1"/>
  <c r="M54" i="1"/>
  <c r="L54" i="1"/>
  <c r="C54" i="1"/>
  <c r="B54" i="1"/>
  <c r="Y47" i="1"/>
  <c r="V47" i="1"/>
  <c r="W46" i="1"/>
  <c r="X54" i="1" l="1"/>
  <c r="W54" i="1"/>
  <c r="Y54" i="1"/>
</calcChain>
</file>

<file path=xl/sharedStrings.xml><?xml version="1.0" encoding="utf-8"?>
<sst xmlns="http://schemas.openxmlformats.org/spreadsheetml/2006/main" count="75" uniqueCount="47">
  <si>
    <t>Table 3.1 Outbound Tourism Expenditure by Product at Current Prices: 2000-2023</t>
  </si>
  <si>
    <t>Levels (in million PhP)</t>
  </si>
  <si>
    <t>Product</t>
  </si>
  <si>
    <t>2019</t>
  </si>
  <si>
    <t>2020</t>
  </si>
  <si>
    <t>2021</t>
  </si>
  <si>
    <t>2022</t>
  </si>
  <si>
    <t>A. Consumption Products</t>
  </si>
  <si>
    <t>A.1 Tourism characteristic products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</si>
  <si>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</si>
  <si>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</si>
  <si>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</si>
  <si>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</si>
  <si>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</si>
  <si>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goods</t>
  </si>
  <si>
    <t>6.a-Shopping</t>
  </si>
  <si>
    <t>7-Miscellaneous services*</t>
  </si>
  <si>
    <t>TOTAL OUTBOUND TOURISM EXPENDITURE</t>
  </si>
  <si>
    <r>
      <rPr>
        <b/>
        <sz val="14"/>
        <rFont val="Arial"/>
        <family val="2"/>
      </rPr>
      <t>*Note</t>
    </r>
    <r>
      <rPr>
        <sz val="14"/>
        <rFont val="Arial"/>
        <family val="2"/>
      </rPr>
      <t>: Miscellaneous services include health goods and services, wellness and personal care, foreign exchange services, among others</t>
    </r>
  </si>
  <si>
    <r>
      <rPr>
        <b/>
        <sz val="14"/>
        <rFont val="Arial"/>
        <family val="2"/>
      </rPr>
      <t>Source:</t>
    </r>
    <r>
      <rPr>
        <sz val="14"/>
        <rFont val="Arial"/>
        <family val="2"/>
      </rPr>
      <t xml:space="preserve"> Philippine Statistics Authority</t>
    </r>
  </si>
  <si>
    <t>Table 3.2 Outbound Tourism Expenditure by Product at Current Prices: 2000-2023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</si>
  <si>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</si>
  <si>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</si>
  <si>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</si>
  <si>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</si>
  <si>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</si>
  <si>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</si>
  <si>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</si>
  <si>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</si>
  <si>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</si>
  <si>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</si>
  <si>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</si>
  <si>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</si>
  <si>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</si>
  <si>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</si>
  <si>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</si>
  <si>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</si>
  <si>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</si>
  <si>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</si>
  <si>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</si>
  <si>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</si>
  <si>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</si>
  <si>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</si>
  <si>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</si>
  <si>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</si>
  <si>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Table 3.3 Outbound Tourism Expenditure by Product at Current Prices: 2000-2023</t>
  </si>
  <si>
    <t>Percent share to total 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</si>
</sst>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_-* #,##0_-;\-* #,##0_-;_-* &quot;-&quot;??_-;_-@_-"/>
    <numFmt numFmtId="168" formatCode="_(* #,##0.0_);_(* \(#,##0.0\);_(* &quot;-&quot;??_);_(@_)"/>
    <numFmt numFmtId="169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0" xfId="0" quotePrefix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indent="2"/>
    </xf>
    <xf numFmtId="164" fontId="3" fillId="0" borderId="0" xfId="1" applyFont="1"/>
    <xf numFmtId="165" fontId="3" fillId="0" borderId="0" xfId="0" applyNumberFormat="1" applyFont="1"/>
    <xf numFmtId="0" fontId="3" fillId="0" borderId="0" xfId="0" applyFont="1" applyAlignment="1">
      <alignment horizontal="left" indent="4"/>
    </xf>
    <xf numFmtId="166" fontId="6" fillId="0" borderId="0" xfId="1" applyNumberFormat="1" applyFont="1" applyBorder="1" applyProtection="1"/>
    <xf numFmtId="3" fontId="3" fillId="0" borderId="0" xfId="0" applyNumberFormat="1" applyFont="1"/>
    <xf numFmtId="166" fontId="6" fillId="0" borderId="0" xfId="1" applyNumberFormat="1" applyFont="1" applyBorder="1" applyProtection="1">
      <protection locked="0"/>
    </xf>
    <xf numFmtId="0" fontId="6" fillId="0" borderId="0" xfId="1" applyNumberFormat="1" applyFont="1" applyBorder="1" applyProtection="1">
      <protection locked="0"/>
    </xf>
    <xf numFmtId="0" fontId="3" fillId="0" borderId="0" xfId="0" applyFont="1" applyAlignment="1">
      <alignment horizontal="left" indent="6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167" fontId="3" fillId="0" borderId="2" xfId="1" applyNumberFormat="1" applyFont="1" applyBorder="1"/>
    <xf numFmtId="167" fontId="3" fillId="0" borderId="2" xfId="1" applyNumberFormat="1" applyFont="1" applyBorder="1" applyProtection="1">
      <protection locked="0"/>
    </xf>
    <xf numFmtId="164" fontId="3" fillId="0" borderId="0" xfId="1" applyFont="1" applyBorder="1" applyProtection="1">
      <protection locked="0"/>
    </xf>
    <xf numFmtId="0" fontId="7" fillId="0" borderId="0" xfId="0" applyFont="1" applyAlignment="1">
      <alignment horizontal="left" vertical="center"/>
    </xf>
    <xf numFmtId="0" fontId="7" fillId="2" borderId="0" xfId="0" applyFont="1" applyFill="1"/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5" fontId="6" fillId="0" borderId="0" xfId="1" applyNumberFormat="1" applyFont="1" applyBorder="1" applyProtection="1"/>
    <xf numFmtId="165" fontId="6" fillId="0" borderId="0" xfId="1" applyNumberFormat="1" applyFont="1" applyBorder="1" applyProtection="1">
      <protection locked="0"/>
    </xf>
    <xf numFmtId="165" fontId="3" fillId="0" borderId="0" xfId="0" applyNumberFormat="1" applyFont="1" applyProtection="1">
      <protection locked="0"/>
    </xf>
    <xf numFmtId="165" fontId="6" fillId="0" borderId="2" xfId="1" applyNumberFormat="1" applyFont="1" applyBorder="1" applyProtection="1"/>
    <xf numFmtId="165" fontId="6" fillId="0" borderId="2" xfId="1" applyNumberFormat="1" applyFont="1" applyBorder="1" applyProtection="1">
      <protection locked="0"/>
    </xf>
    <xf numFmtId="168" fontId="6" fillId="0" borderId="0" xfId="1" applyNumberFormat="1" applyFont="1" applyBorder="1" applyProtection="1"/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horizontal="center" vertical="center"/>
      <protection locked="0"/>
    </xf>
    <xf numFmtId="169" fontId="3" fillId="0" borderId="0" xfId="0" applyNumberFormat="1" applyFont="1"/>
    <xf numFmtId="169" fontId="3" fillId="0" borderId="0" xfId="0" applyNumberFormat="1" applyFont="1" applyProtection="1">
      <protection locked="0"/>
    </xf>
    <xf numFmtId="169" fontId="3" fillId="0" borderId="2" xfId="0" applyNumberFormat="1" applyFont="1" applyBorder="1"/>
    <xf numFmtId="169" fontId="3" fillId="0" borderId="2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SAD/SAD/2022/6%20Tourism/1%20PTSA/3%202021%20Estimates/1%20Est_Ws/3%20Outbound/Latest%20ws/Copy-of-Outbound-Tourism-2021_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SAD/2023/08%20PTSA/3%202022%20Estimates/1%20Est_Ws/3%20Outbound/finalized/Outbound-Tourism_ao%2030May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SAD/2024/08%20PTSA/3%202023%20Estimates/1%20Est_Ws/3%20Outbound/Outbound-Tourism_ao29May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Newsclips"/>
      <sheetName val="2019r"/>
      <sheetName val="1-SG"/>
      <sheetName val="2-HK"/>
      <sheetName val="3-S. Korea"/>
      <sheetName val="4-Malaysia"/>
      <sheetName val="5-Thailand"/>
      <sheetName val="6-Japan"/>
      <sheetName val="7-China"/>
      <sheetName val="8-Australia"/>
      <sheetName val="9-USA"/>
      <sheetName val="10-Canada"/>
      <sheetName val="11-Vietnam"/>
      <sheetName val="12-Indonesia"/>
      <sheetName val="Dist"/>
      <sheetName val="13-Others"/>
      <sheetName val="Total Outbound Tourism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6">
          <cell r="X26">
            <v>23398639499.142071</v>
          </cell>
          <cell r="Y26">
            <v>42406593384.653069</v>
          </cell>
        </row>
        <row r="27">
          <cell r="X27">
            <v>15017081353.742035</v>
          </cell>
          <cell r="Y27">
            <v>26613321586.243271</v>
          </cell>
        </row>
        <row r="28">
          <cell r="X28">
            <v>7441990706.7172251</v>
          </cell>
          <cell r="Y28">
            <v>6942039593.1587696</v>
          </cell>
        </row>
        <row r="29">
          <cell r="X29">
            <v>3925433953.8936553</v>
          </cell>
          <cell r="Y29">
            <v>2599434314.7601137</v>
          </cell>
        </row>
        <row r="30">
          <cell r="X30">
            <v>11720085276.685093</v>
          </cell>
          <cell r="Y30">
            <v>9117267031.2264938</v>
          </cell>
        </row>
        <row r="31">
          <cell r="X31">
            <v>10807762073.999489</v>
          </cell>
          <cell r="Y31">
            <v>8049438458.8814373</v>
          </cell>
        </row>
        <row r="33">
          <cell r="X33">
            <v>6641918921.6593246</v>
          </cell>
          <cell r="Y33">
            <v>4658300720.9485283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Newsclips"/>
      <sheetName val="2019r"/>
      <sheetName val="1-SG"/>
      <sheetName val="2-HK"/>
      <sheetName val="3-S. Korea"/>
      <sheetName val="4-Malaysia"/>
      <sheetName val="5-Thailand"/>
      <sheetName val="6-Japan"/>
      <sheetName val="7-China"/>
      <sheetName val="8-Australia"/>
      <sheetName val="9-USA"/>
      <sheetName val="10-Canada"/>
      <sheetName val="11-Vietnam"/>
      <sheetName val="12-Indonesia"/>
      <sheetName val="Dist"/>
      <sheetName val="13-Others"/>
      <sheetName val="Total Outbound Tourism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6">
          <cell r="AB26">
            <v>55990088850.906433</v>
          </cell>
        </row>
        <row r="27">
          <cell r="AB27">
            <v>35938544376.514618</v>
          </cell>
        </row>
        <row r="28">
          <cell r="AB28">
            <v>18678345829.34967</v>
          </cell>
        </row>
        <row r="29">
          <cell r="AB29">
            <v>10242249579.232555</v>
          </cell>
        </row>
        <row r="30">
          <cell r="AB30">
            <v>27531547713.958015</v>
          </cell>
        </row>
        <row r="31">
          <cell r="AB31">
            <v>25819426985.430725</v>
          </cell>
        </row>
        <row r="33">
          <cell r="AB33">
            <v>15088267391.26738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ine"/>
      <sheetName val="Newsclips"/>
      <sheetName val="2019r"/>
      <sheetName val="1-SG"/>
      <sheetName val="2-HK"/>
      <sheetName val="3-S. Korea"/>
      <sheetName val="4-Malaysia"/>
      <sheetName val="5-Thailand"/>
      <sheetName val="6-Japan"/>
      <sheetName val="7-China"/>
      <sheetName val="8-Australia"/>
      <sheetName val="9-USA"/>
      <sheetName val="10-Canada"/>
      <sheetName val="11-Vietnam"/>
      <sheetName val="12-Indonesia"/>
      <sheetName val="Dist"/>
      <sheetName val="13-Others"/>
      <sheetName val="Total Outbound Tourism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6">
          <cell r="AC26">
            <v>60488245043.160751</v>
          </cell>
        </row>
        <row r="27">
          <cell r="AC27">
            <v>38387399287.31263</v>
          </cell>
        </row>
        <row r="28">
          <cell r="AC28">
            <v>19842295914.295918</v>
          </cell>
        </row>
        <row r="29">
          <cell r="AC29">
            <v>13451485905.378302</v>
          </cell>
        </row>
        <row r="30">
          <cell r="AC30">
            <v>29129026330.075268</v>
          </cell>
        </row>
        <row r="31">
          <cell r="AC31">
            <v>29059475897.413757</v>
          </cell>
        </row>
        <row r="33">
          <cell r="AC33">
            <v>17894131284.383034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008B-B2CE-F44E-B1AA-0EC1ADB4AC45}">
  <sheetPr>
    <pageSetUpPr fitToPage="1"/>
  </sheetPr>
  <dimension ref="A1:AB57"/>
  <sheetViews>
    <sheetView tabSelected="1" zoomScale="70" zoomScaleNormal="70" zoomScaleSheetLayoutView="100" workbookViewId="0">
      <pane xSplit="1" topLeftCell="B1" activePane="topRight" state="frozen"/>
      <selection activeCell="F20" sqref="F20"/>
      <selection pane="topRight" activeCell="B10" sqref="B10"/>
    </sheetView>
  </sheetViews>
  <sheetFormatPr baseColWidth="10" defaultColWidth="9.1640625" defaultRowHeight="22" x14ac:dyDescent="0.25"/>
  <cols>
    <col min="1" max="1" width="85.33203125" style="2" customWidth="1"/>
    <col min="2" max="19" width="14.5" style="2" bestFit="1" customWidth="1"/>
    <col min="20" max="21" width="21.5" style="2" bestFit="1" customWidth="1"/>
    <col min="22" max="22" width="19.5" style="2" bestFit="1" customWidth="1"/>
    <col min="23" max="25" width="21.5" style="2" bestFit="1" customWidth="1"/>
    <col min="26" max="26" width="20.6640625" style="2" customWidth="1"/>
    <col min="27" max="27" width="23" style="2" bestFit="1" customWidth="1"/>
    <col min="28" max="28" width="13.33203125" style="2" bestFit="1" customWidth="1"/>
    <col min="29" max="16384" width="9.1640625" style="2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8" s="5" customFormat="1" ht="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8" s="10" customFormat="1" ht="23" x14ac:dyDescent="0.2">
      <c r="A4" s="6" t="s">
        <v>2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8" t="s">
        <v>3</v>
      </c>
      <c r="V4" s="8" t="s">
        <v>4</v>
      </c>
      <c r="W4" s="8" t="s">
        <v>5</v>
      </c>
      <c r="X4" s="8" t="s">
        <v>6</v>
      </c>
      <c r="Y4" s="8">
        <v>2023</v>
      </c>
      <c r="Z4" s="9"/>
    </row>
    <row r="5" spans="1:28" x14ac:dyDescent="0.25">
      <c r="A5" s="2" t="s">
        <v>7</v>
      </c>
      <c r="V5" s="11"/>
      <c r="W5" s="11"/>
    </row>
    <row r="6" spans="1:28" x14ac:dyDescent="0.25">
      <c r="A6" s="12" t="s">
        <v>8</v>
      </c>
      <c r="V6" s="11"/>
      <c r="W6" s="11"/>
      <c r="AA6" s="13"/>
      <c r="AB6" s="14"/>
    </row>
    <row r="7" spans="1:28" x14ac:dyDescent="0.25">
      <c r="A7" s="15" t="s">
        <v>9</v>
      </c>
      <c r="B7" s="16">
        <v>22585.680405836902</v>
      </c>
      <c r="C7" s="16">
        <v>30136.700469076601</v>
      </c>
      <c r="D7" s="16">
        <v>28099.950238979</v>
      </c>
      <c r="E7" s="16">
        <v>29254.2505448587</v>
      </c>
      <c r="F7" s="16">
        <v>32112.3257455194</v>
      </c>
      <c r="G7" s="16">
        <v>34081.682132359303</v>
      </c>
      <c r="H7" s="16">
        <v>42893.542549751102</v>
      </c>
      <c r="I7" s="16">
        <v>45857.644680918303</v>
      </c>
      <c r="J7" s="16">
        <v>53830.966053963602</v>
      </c>
      <c r="K7" s="16">
        <v>47920.610752002103</v>
      </c>
      <c r="L7" s="16">
        <v>43711.323549241599</v>
      </c>
      <c r="M7" s="16">
        <v>40877.815040655099</v>
      </c>
      <c r="N7" s="16">
        <v>44723.877865370501</v>
      </c>
      <c r="O7" s="16">
        <v>46708.5173469164</v>
      </c>
      <c r="P7" s="16">
        <v>59416.051309728799</v>
      </c>
      <c r="Q7" s="16">
        <v>77720.940319207395</v>
      </c>
      <c r="R7" s="16">
        <v>80029.837107231593</v>
      </c>
      <c r="S7" s="16">
        <v>84753.723995394394</v>
      </c>
      <c r="T7" s="16">
        <v>91539.383459999997</v>
      </c>
      <c r="U7" s="17">
        <v>98280.232920742448</v>
      </c>
      <c r="V7" s="18">
        <f>'[1]Total Outbound Tourism Exp'!X26/1000000</f>
        <v>23398.639499142071</v>
      </c>
      <c r="W7" s="18">
        <f>'[1]Total Outbound Tourism Exp'!Y26/1000000</f>
        <v>42406.593384653068</v>
      </c>
      <c r="X7" s="18">
        <f>'[2]Total Outbound Tourism Exp'!AB26/1000000</f>
        <v>55990.088850906432</v>
      </c>
      <c r="Y7" s="18">
        <f>'[3]Total Outbound Tourism Exp'!$AC26/1000000</f>
        <v>60488.24504316075</v>
      </c>
      <c r="Z7" s="19"/>
      <c r="AA7" s="13"/>
      <c r="AB7" s="14"/>
    </row>
    <row r="8" spans="1:28" x14ac:dyDescent="0.25">
      <c r="A8" s="15" t="s">
        <v>10</v>
      </c>
      <c r="B8" s="16">
        <v>15253.509157783599</v>
      </c>
      <c r="C8" s="16">
        <v>17533.850995214601</v>
      </c>
      <c r="D8" s="16">
        <v>16020.607040328399</v>
      </c>
      <c r="E8" s="16">
        <v>17411.500213713101</v>
      </c>
      <c r="F8" s="16">
        <v>19932.564225740902</v>
      </c>
      <c r="G8" s="16">
        <v>22734.4846961451</v>
      </c>
      <c r="H8" s="16">
        <v>29120.3795728072</v>
      </c>
      <c r="I8" s="16">
        <v>27710.4674925012</v>
      </c>
      <c r="J8" s="16">
        <v>30516.454484166599</v>
      </c>
      <c r="K8" s="16">
        <v>28573.444409239499</v>
      </c>
      <c r="L8" s="16">
        <v>25947.254434614901</v>
      </c>
      <c r="M8" s="16">
        <v>23847.350100964199</v>
      </c>
      <c r="N8" s="16">
        <v>24025.480182130701</v>
      </c>
      <c r="O8" s="16">
        <v>25233.013437780799</v>
      </c>
      <c r="P8" s="16">
        <v>33171.831659874602</v>
      </c>
      <c r="Q8" s="16">
        <v>44132.771560703499</v>
      </c>
      <c r="R8" s="16">
        <v>47087.553594770703</v>
      </c>
      <c r="S8" s="16">
        <v>49714.723994777902</v>
      </c>
      <c r="T8" s="16">
        <v>53283.605009999999</v>
      </c>
      <c r="U8" s="17">
        <v>57682.952686783305</v>
      </c>
      <c r="V8" s="18">
        <f>'[1]Total Outbound Tourism Exp'!X27/1000000</f>
        <v>15017.081353742034</v>
      </c>
      <c r="W8" s="18">
        <f>'[1]Total Outbound Tourism Exp'!Y27/1000000</f>
        <v>26613.32158624327</v>
      </c>
      <c r="X8" s="18">
        <f>'[2]Total Outbound Tourism Exp'!AB27/1000000</f>
        <v>35938.544376514619</v>
      </c>
      <c r="Y8" s="18">
        <f>'[3]Total Outbound Tourism Exp'!$AC27/1000000</f>
        <v>38387.399287312626</v>
      </c>
      <c r="Z8" s="19"/>
      <c r="AA8" s="13"/>
      <c r="AB8" s="14"/>
    </row>
    <row r="9" spans="1:28" x14ac:dyDescent="0.25">
      <c r="A9" s="15" t="s">
        <v>11</v>
      </c>
      <c r="B9" s="16">
        <v>5887.7689474057297</v>
      </c>
      <c r="C9" s="16">
        <v>6939.5413354336297</v>
      </c>
      <c r="D9" s="16">
        <v>7040.8939958392402</v>
      </c>
      <c r="E9" s="16">
        <v>7539.0826387534598</v>
      </c>
      <c r="F9" s="16">
        <v>8632.1408233557195</v>
      </c>
      <c r="G9" s="16">
        <v>11223.714183173601</v>
      </c>
      <c r="H9" s="16">
        <v>15970.160204568099</v>
      </c>
      <c r="I9" s="16">
        <v>13901.206467189701</v>
      </c>
      <c r="J9" s="16">
        <v>15966.763996936799</v>
      </c>
      <c r="K9" s="16">
        <v>15067.136936860101</v>
      </c>
      <c r="L9" s="16">
        <v>13176.865903895699</v>
      </c>
      <c r="M9" s="16">
        <v>11518.8269245961</v>
      </c>
      <c r="N9" s="16">
        <v>16417.210100184198</v>
      </c>
      <c r="O9" s="16">
        <v>12735.8827912669</v>
      </c>
      <c r="P9" s="16">
        <v>17685.711974875601</v>
      </c>
      <c r="Q9" s="16">
        <v>23916.860018939002</v>
      </c>
      <c r="R9" s="16">
        <v>23240.167416989199</v>
      </c>
      <c r="S9" s="16">
        <v>26885.628076732301</v>
      </c>
      <c r="T9" s="16">
        <v>28777.617109999999</v>
      </c>
      <c r="U9" s="17">
        <v>31112.233886892805</v>
      </c>
      <c r="V9" s="18">
        <f>'[1]Total Outbound Tourism Exp'!X28/1000000</f>
        <v>7441.9907067172253</v>
      </c>
      <c r="W9" s="18">
        <f>'[1]Total Outbound Tourism Exp'!Y28/1000000</f>
        <v>6942.03959315877</v>
      </c>
      <c r="X9" s="18">
        <f>'[2]Total Outbound Tourism Exp'!AB28/1000000</f>
        <v>18678.34582934967</v>
      </c>
      <c r="Y9" s="18">
        <f>'[3]Total Outbound Tourism Exp'!$AC28/1000000</f>
        <v>19842.295914295919</v>
      </c>
      <c r="Z9" s="19"/>
      <c r="AA9" s="13"/>
      <c r="AB9" s="14"/>
    </row>
    <row r="10" spans="1:28" x14ac:dyDescent="0.25">
      <c r="A10" s="15" t="s">
        <v>12</v>
      </c>
      <c r="B10" s="16">
        <v>2231.0418219663202</v>
      </c>
      <c r="C10" s="16">
        <v>2415.80499287152</v>
      </c>
      <c r="D10" s="16">
        <v>3519.5162742296998</v>
      </c>
      <c r="E10" s="16">
        <v>4142.1881342736897</v>
      </c>
      <c r="F10" s="16">
        <v>4508.6060400606002</v>
      </c>
      <c r="G10" s="16">
        <v>4562.8323118733197</v>
      </c>
      <c r="H10" s="16">
        <v>8511.35885070736</v>
      </c>
      <c r="I10" s="16">
        <v>7498.8469712879896</v>
      </c>
      <c r="J10" s="16">
        <v>8435.0494727762707</v>
      </c>
      <c r="K10" s="16">
        <v>7906.66587529144</v>
      </c>
      <c r="L10" s="16">
        <v>7045.2043445519303</v>
      </c>
      <c r="M10" s="16">
        <v>13088.880426391601</v>
      </c>
      <c r="N10" s="16">
        <v>7096.52782391252</v>
      </c>
      <c r="O10" s="16">
        <v>6952.15265359143</v>
      </c>
      <c r="P10" s="16">
        <v>8910.6789317184703</v>
      </c>
      <c r="Q10" s="16">
        <v>12376.386827623401</v>
      </c>
      <c r="R10" s="16">
        <v>14128.538886644899</v>
      </c>
      <c r="S10" s="16">
        <v>15346.8686887968</v>
      </c>
      <c r="T10" s="16">
        <v>16824.493470000001</v>
      </c>
      <c r="U10" s="17">
        <v>18398.594674679502</v>
      </c>
      <c r="V10" s="18">
        <f>'[1]Total Outbound Tourism Exp'!X29/1000000</f>
        <v>3925.4339538936551</v>
      </c>
      <c r="W10" s="18">
        <f>'[1]Total Outbound Tourism Exp'!Y29/1000000</f>
        <v>2599.4343147601139</v>
      </c>
      <c r="X10" s="18">
        <f>'[2]Total Outbound Tourism Exp'!AB29/1000000</f>
        <v>10242.249579232555</v>
      </c>
      <c r="Y10" s="18">
        <f>'[3]Total Outbound Tourism Exp'!$AC29/1000000</f>
        <v>13451.485905378302</v>
      </c>
      <c r="Z10" s="19"/>
      <c r="AA10" s="13"/>
      <c r="AB10" s="14"/>
    </row>
    <row r="11" spans="1:28" x14ac:dyDescent="0.25">
      <c r="A11" s="15" t="s">
        <v>13</v>
      </c>
      <c r="B11" s="16">
        <v>12248.7451340262</v>
      </c>
      <c r="C11" s="16">
        <v>12763.288119200501</v>
      </c>
      <c r="D11" s="16">
        <v>13926.2171014695</v>
      </c>
      <c r="E11" s="16">
        <v>14632.0855684199</v>
      </c>
      <c r="F11" s="16">
        <v>13518.9142975224</v>
      </c>
      <c r="G11" s="16">
        <v>15468.1958972558</v>
      </c>
      <c r="H11" s="16">
        <v>23194.378573841499</v>
      </c>
      <c r="I11" s="16">
        <v>22728.900687166799</v>
      </c>
      <c r="J11" s="16">
        <v>25662.379106520799</v>
      </c>
      <c r="K11" s="16">
        <v>24433.412659847902</v>
      </c>
      <c r="L11" s="16">
        <v>21872.0891281482</v>
      </c>
      <c r="M11" s="16">
        <v>18479.810853201801</v>
      </c>
      <c r="N11" s="16">
        <v>15534.5404209841</v>
      </c>
      <c r="O11" s="16">
        <v>21066.354567948802</v>
      </c>
      <c r="P11" s="16">
        <v>26476.4979065671</v>
      </c>
      <c r="Q11" s="16">
        <v>39280.495578059003</v>
      </c>
      <c r="R11" s="16">
        <v>38119.783464727501</v>
      </c>
      <c r="S11" s="16">
        <v>41455.250893824901</v>
      </c>
      <c r="T11" s="16">
        <v>44954.341740000003</v>
      </c>
      <c r="U11" s="17">
        <v>49088.13715002127</v>
      </c>
      <c r="V11" s="18">
        <f>'[1]Total Outbound Tourism Exp'!X30/1000000</f>
        <v>11720.085276685093</v>
      </c>
      <c r="W11" s="18">
        <f>'[1]Total Outbound Tourism Exp'!Y30/1000000</f>
        <v>9117.2670312264945</v>
      </c>
      <c r="X11" s="18">
        <f>'[2]Total Outbound Tourism Exp'!$AB$30/1000000</f>
        <v>27531.547713958014</v>
      </c>
      <c r="Y11" s="18">
        <f>'[3]Total Outbound Tourism Exp'!$AC30/1000000</f>
        <v>29129.026330075267</v>
      </c>
      <c r="Z11" s="19"/>
      <c r="AA11" s="13"/>
      <c r="AB11" s="14"/>
    </row>
    <row r="12" spans="1:28" x14ac:dyDescent="0.25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8"/>
      <c r="W12" s="18"/>
      <c r="X12" s="18"/>
      <c r="Y12" s="18"/>
      <c r="Z12" s="18"/>
    </row>
    <row r="13" spans="1:28" x14ac:dyDescent="0.25">
      <c r="A13" s="20" t="s">
        <v>15</v>
      </c>
      <c r="B13" s="16">
        <v>13431.8921425345</v>
      </c>
      <c r="C13" s="16">
        <v>15339.7238828348</v>
      </c>
      <c r="D13" s="16">
        <v>17852.543477392701</v>
      </c>
      <c r="E13" s="16">
        <v>17559.718329599698</v>
      </c>
      <c r="F13" s="16">
        <v>18243.2896063066</v>
      </c>
      <c r="G13" s="16">
        <v>17119.956603107599</v>
      </c>
      <c r="H13" s="16">
        <v>26335.633916213701</v>
      </c>
      <c r="I13" s="16">
        <v>25547.361457361199</v>
      </c>
      <c r="J13" s="16">
        <v>28358.790806303001</v>
      </c>
      <c r="K13" s="16">
        <v>27391.4271840703</v>
      </c>
      <c r="L13" s="16">
        <v>26241.7382307113</v>
      </c>
      <c r="M13" s="16">
        <v>24768.295235280799</v>
      </c>
      <c r="N13" s="16">
        <v>20858.539299021599</v>
      </c>
      <c r="O13" s="16">
        <v>25751.9273514907</v>
      </c>
      <c r="P13" s="16">
        <v>32012.148669947299</v>
      </c>
      <c r="Q13" s="16">
        <v>46097.206654708803</v>
      </c>
      <c r="R13" s="16">
        <v>47910.740856697703</v>
      </c>
      <c r="S13" s="16">
        <v>55298.184858008797</v>
      </c>
      <c r="T13" s="16">
        <v>60508.681049999999</v>
      </c>
      <c r="U13" s="17">
        <v>61380.031148510374</v>
      </c>
      <c r="V13" s="18">
        <f>'[1]Total Outbound Tourism Exp'!$X$31/1000000</f>
        <v>10807.762073999489</v>
      </c>
      <c r="W13" s="18">
        <f>'[1]Total Outbound Tourism Exp'!$Y$31/1000000</f>
        <v>8049.4384588814373</v>
      </c>
      <c r="X13" s="18">
        <f>'[2]Total Outbound Tourism Exp'!$AB$31/1000000</f>
        <v>25819.426985430724</v>
      </c>
      <c r="Y13" s="18">
        <f>'[3]Total Outbound Tourism Exp'!$AC$31/1000000</f>
        <v>29059.475897413759</v>
      </c>
      <c r="Z13" s="18"/>
    </row>
    <row r="14" spans="1:28" x14ac:dyDescent="0.25">
      <c r="A14" s="15" t="s">
        <v>16</v>
      </c>
      <c r="B14" s="16">
        <v>3676.50630517125</v>
      </c>
      <c r="C14" s="16">
        <v>4074.8233584907198</v>
      </c>
      <c r="D14" s="16">
        <v>4146.4986617296499</v>
      </c>
      <c r="E14" s="16">
        <v>4587.4797431471998</v>
      </c>
      <c r="F14" s="16">
        <v>4120.3065959791802</v>
      </c>
      <c r="G14" s="16">
        <v>4688.26029422584</v>
      </c>
      <c r="H14" s="16">
        <v>5319.4141381133004</v>
      </c>
      <c r="I14" s="16">
        <v>6187.37996719488</v>
      </c>
      <c r="J14" s="16">
        <v>7616.0840597488695</v>
      </c>
      <c r="K14" s="16">
        <v>7521.6593702670798</v>
      </c>
      <c r="L14" s="16">
        <v>12670.645389867301</v>
      </c>
      <c r="M14" s="16">
        <v>11950.7764162572</v>
      </c>
      <c r="N14" s="16">
        <v>15308.448009183599</v>
      </c>
      <c r="O14" s="16">
        <v>11488.7574654287</v>
      </c>
      <c r="P14" s="16">
        <v>15798.859803221199</v>
      </c>
      <c r="Q14" s="16">
        <v>31237.958548570899</v>
      </c>
      <c r="R14" s="16">
        <v>39881.290953964002</v>
      </c>
      <c r="S14" s="16">
        <v>33669.749848621403</v>
      </c>
      <c r="T14" s="16">
        <v>37126.053549999997</v>
      </c>
      <c r="U14" s="17">
        <v>24209.167862733222</v>
      </c>
      <c r="V14" s="18">
        <f>'[1]Total Outbound Tourism Exp'!$X$33/1000000</f>
        <v>6641.918921659325</v>
      </c>
      <c r="W14" s="18">
        <f>'[1]Total Outbound Tourism Exp'!$Y$33/1000000</f>
        <v>4658.3007209485286</v>
      </c>
      <c r="X14" s="18">
        <f>'[2]Total Outbound Tourism Exp'!$AB$33/1000000</f>
        <v>15088.26739126738</v>
      </c>
      <c r="Y14" s="18">
        <f>'[3]Total Outbound Tourism Exp'!$AC33/1000000</f>
        <v>17894.131284383035</v>
      </c>
      <c r="Z14" s="18"/>
    </row>
    <row r="15" spans="1:28" x14ac:dyDescent="0.25">
      <c r="V15" s="11"/>
      <c r="W15" s="18"/>
      <c r="X15" s="18"/>
      <c r="Y15" s="18"/>
      <c r="Z15" s="18"/>
    </row>
    <row r="16" spans="1:28" x14ac:dyDescent="0.25">
      <c r="A16" s="21" t="s">
        <v>17</v>
      </c>
      <c r="B16" s="22">
        <f t="shared" ref="B16:Y16" si="0">SUM(B7:B14)</f>
        <v>75315.143914724496</v>
      </c>
      <c r="C16" s="22">
        <f t="shared" si="0"/>
        <v>89203.733153122361</v>
      </c>
      <c r="D16" s="22">
        <f t="shared" si="0"/>
        <v>90606.22678996819</v>
      </c>
      <c r="E16" s="22">
        <f t="shared" si="0"/>
        <v>95126.305172765744</v>
      </c>
      <c r="F16" s="22">
        <f t="shared" si="0"/>
        <v>101068.14733448481</v>
      </c>
      <c r="G16" s="22">
        <f t="shared" si="0"/>
        <v>109879.12611814056</v>
      </c>
      <c r="H16" s="22">
        <f t="shared" si="0"/>
        <v>151344.86780600226</v>
      </c>
      <c r="I16" s="22">
        <f t="shared" si="0"/>
        <v>149431.80772362003</v>
      </c>
      <c r="J16" s="22">
        <f t="shared" si="0"/>
        <v>170386.48798041593</v>
      </c>
      <c r="K16" s="22">
        <f t="shared" si="0"/>
        <v>158814.3571875784</v>
      </c>
      <c r="L16" s="22">
        <f t="shared" si="0"/>
        <v>150665.12098103092</v>
      </c>
      <c r="M16" s="22">
        <f t="shared" si="0"/>
        <v>144531.75499734678</v>
      </c>
      <c r="N16" s="22">
        <f t="shared" si="0"/>
        <v>143964.6237007872</v>
      </c>
      <c r="O16" s="22">
        <f t="shared" si="0"/>
        <v>149936.60561442375</v>
      </c>
      <c r="P16" s="22">
        <f t="shared" si="0"/>
        <v>193471.78025593306</v>
      </c>
      <c r="Q16" s="22">
        <f t="shared" si="0"/>
        <v>274762.61950781202</v>
      </c>
      <c r="R16" s="22">
        <f t="shared" si="0"/>
        <v>290397.91228102561</v>
      </c>
      <c r="S16" s="22">
        <f t="shared" si="0"/>
        <v>307124.1303561565</v>
      </c>
      <c r="T16" s="23">
        <f t="shared" si="0"/>
        <v>333014.17538999999</v>
      </c>
      <c r="U16" s="23">
        <f t="shared" si="0"/>
        <v>340151.35033036291</v>
      </c>
      <c r="V16" s="24">
        <f t="shared" si="0"/>
        <v>78952.911785838893</v>
      </c>
      <c r="W16" s="24">
        <f t="shared" si="0"/>
        <v>100386.39508987169</v>
      </c>
      <c r="X16" s="24">
        <f t="shared" si="0"/>
        <v>189288.47072665941</v>
      </c>
      <c r="Y16" s="24">
        <f t="shared" si="0"/>
        <v>208252.05966201966</v>
      </c>
      <c r="Z16" s="25"/>
    </row>
    <row r="17" spans="1:24" x14ac:dyDescent="0.25">
      <c r="A17" s="26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4" x14ac:dyDescent="0.25">
      <c r="A18" s="27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20" spans="1:24" x14ac:dyDescent="0.2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s="31" customFormat="1" x14ac:dyDescent="0.2">
      <c r="A23" s="29" t="s">
        <v>2</v>
      </c>
      <c r="B23" s="29" t="s">
        <v>22</v>
      </c>
      <c r="C23" s="29" t="s">
        <v>23</v>
      </c>
      <c r="D23" s="29" t="s">
        <v>24</v>
      </c>
      <c r="E23" s="29" t="s">
        <v>25</v>
      </c>
      <c r="F23" s="29" t="s">
        <v>26</v>
      </c>
      <c r="G23" s="29" t="s">
        <v>27</v>
      </c>
      <c r="H23" s="29" t="s">
        <v>28</v>
      </c>
      <c r="I23" s="29" t="s">
        <v>29</v>
      </c>
      <c r="J23" s="29" t="s">
        <v>30</v>
      </c>
      <c r="K23" s="29" t="s">
        <v>31</v>
      </c>
      <c r="L23" s="29" t="s">
        <v>32</v>
      </c>
      <c r="M23" s="29" t="s">
        <v>33</v>
      </c>
      <c r="N23" s="29" t="s">
        <v>34</v>
      </c>
      <c r="O23" s="29" t="s">
        <v>35</v>
      </c>
      <c r="P23" s="29" t="s">
        <v>36</v>
      </c>
      <c r="Q23" s="29" t="s">
        <v>37</v>
      </c>
      <c r="R23" s="29" t="s">
        <v>38</v>
      </c>
      <c r="S23" s="29" t="s">
        <v>39</v>
      </c>
      <c r="T23" s="29" t="s">
        <v>40</v>
      </c>
      <c r="U23" s="29" t="s">
        <v>41</v>
      </c>
      <c r="V23" s="30" t="s">
        <v>42</v>
      </c>
      <c r="W23" s="30" t="s">
        <v>43</v>
      </c>
      <c r="X23" s="30" t="s">
        <v>44</v>
      </c>
    </row>
    <row r="24" spans="1:24" x14ac:dyDescent="0.25">
      <c r="A24" s="2" t="s">
        <v>7</v>
      </c>
      <c r="V24" s="11"/>
      <c r="W24" s="11"/>
    </row>
    <row r="25" spans="1:24" x14ac:dyDescent="0.25">
      <c r="A25" s="12" t="s">
        <v>8</v>
      </c>
      <c r="V25" s="11"/>
      <c r="W25" s="11"/>
    </row>
    <row r="26" spans="1:24" x14ac:dyDescent="0.25">
      <c r="A26" s="15" t="s">
        <v>9</v>
      </c>
      <c r="B26" s="32">
        <f t="shared" ref="B26:X30" si="1">((C7/B7)-1)*100</f>
        <v>33.432776553803812</v>
      </c>
      <c r="C26" s="32">
        <f t="shared" si="1"/>
        <v>-6.7583716810256655</v>
      </c>
      <c r="D26" s="32">
        <f t="shared" si="1"/>
        <v>4.1078375444185244</v>
      </c>
      <c r="E26" s="32">
        <f t="shared" si="1"/>
        <v>9.7697775449010482</v>
      </c>
      <c r="F26" s="32">
        <f t="shared" si="1"/>
        <v>6.1327117893810179</v>
      </c>
      <c r="G26" s="32">
        <f t="shared" si="1"/>
        <v>25.855121772364818</v>
      </c>
      <c r="H26" s="32">
        <f t="shared" si="1"/>
        <v>6.910369148757578</v>
      </c>
      <c r="I26" s="32">
        <f t="shared" si="1"/>
        <v>17.387114904231126</v>
      </c>
      <c r="J26" s="32">
        <f t="shared" si="1"/>
        <v>-10.979470990798458</v>
      </c>
      <c r="K26" s="32">
        <f t="shared" si="1"/>
        <v>-8.7838763669860871</v>
      </c>
      <c r="L26" s="32">
        <f t="shared" si="1"/>
        <v>-6.4823214638982556</v>
      </c>
      <c r="M26" s="32">
        <f t="shared" si="1"/>
        <v>9.4086800404823414</v>
      </c>
      <c r="N26" s="32">
        <f t="shared" si="1"/>
        <v>4.4375389082318195</v>
      </c>
      <c r="O26" s="32">
        <f t="shared" si="1"/>
        <v>27.2060315433055</v>
      </c>
      <c r="P26" s="32">
        <f t="shared" si="1"/>
        <v>30.807986404309151</v>
      </c>
      <c r="Q26" s="32">
        <f t="shared" si="1"/>
        <v>2.9707525134684998</v>
      </c>
      <c r="R26" s="32">
        <f t="shared" si="1"/>
        <v>5.9026571325308197</v>
      </c>
      <c r="S26" s="32">
        <f t="shared" si="1"/>
        <v>8.006326028782329</v>
      </c>
      <c r="T26" s="32">
        <f t="shared" si="1"/>
        <v>7.3638790277498423</v>
      </c>
      <c r="U26" s="32">
        <f t="shared" si="1"/>
        <v>-76.191916925948092</v>
      </c>
      <c r="V26" s="33">
        <f t="shared" si="1"/>
        <v>81.235295266666839</v>
      </c>
      <c r="W26" s="33">
        <f t="shared" si="1"/>
        <v>32.031564863140424</v>
      </c>
      <c r="X26" s="33">
        <f t="shared" si="1"/>
        <v>8.0338436401347089</v>
      </c>
    </row>
    <row r="27" spans="1:24" x14ac:dyDescent="0.25">
      <c r="A27" s="15" t="s">
        <v>10</v>
      </c>
      <c r="B27" s="32">
        <f t="shared" si="1"/>
        <v>14.94962119105152</v>
      </c>
      <c r="C27" s="32">
        <f t="shared" si="1"/>
        <v>-8.6304141360571744</v>
      </c>
      <c r="D27" s="32">
        <f t="shared" si="1"/>
        <v>8.6819005664606319</v>
      </c>
      <c r="E27" s="32">
        <f t="shared" si="1"/>
        <v>14.479303799693488</v>
      </c>
      <c r="F27" s="32">
        <f t="shared" si="1"/>
        <v>14.056999584558216</v>
      </c>
      <c r="G27" s="32">
        <f t="shared" si="1"/>
        <v>28.089024061956881</v>
      </c>
      <c r="H27" s="32">
        <f t="shared" si="1"/>
        <v>-4.8416679349282399</v>
      </c>
      <c r="I27" s="32">
        <f t="shared" si="1"/>
        <v>10.126090411230827</v>
      </c>
      <c r="J27" s="32">
        <f t="shared" si="1"/>
        <v>-6.3670898463490495</v>
      </c>
      <c r="K27" s="32">
        <f t="shared" si="1"/>
        <v>-9.1910164452395975</v>
      </c>
      <c r="L27" s="32">
        <f t="shared" si="1"/>
        <v>-8.0929731465126729</v>
      </c>
      <c r="M27" s="32">
        <f t="shared" si="1"/>
        <v>0.74695964294708705</v>
      </c>
      <c r="N27" s="32">
        <f t="shared" si="1"/>
        <v>5.0260525346262019</v>
      </c>
      <c r="O27" s="32">
        <f t="shared" si="1"/>
        <v>31.462029858895878</v>
      </c>
      <c r="P27" s="32">
        <f t="shared" si="1"/>
        <v>33.042914281057008</v>
      </c>
      <c r="Q27" s="32">
        <f t="shared" si="1"/>
        <v>6.6952106780852727</v>
      </c>
      <c r="R27" s="32">
        <f t="shared" si="1"/>
        <v>5.5793308410462039</v>
      </c>
      <c r="S27" s="32">
        <f t="shared" si="1"/>
        <v>7.1787203638040475</v>
      </c>
      <c r="T27" s="32">
        <f t="shared" si="1"/>
        <v>8.2564752815761153</v>
      </c>
      <c r="U27" s="32">
        <f t="shared" si="1"/>
        <v>-73.966170845510746</v>
      </c>
      <c r="V27" s="33">
        <f t="shared" si="1"/>
        <v>77.220333028372551</v>
      </c>
      <c r="W27" s="33">
        <f t="shared" si="1"/>
        <v>35.039680259572201</v>
      </c>
      <c r="X27" s="33">
        <f t="shared" si="1"/>
        <v>6.8140069479227572</v>
      </c>
    </row>
    <row r="28" spans="1:24" x14ac:dyDescent="0.25">
      <c r="A28" s="15" t="s">
        <v>11</v>
      </c>
      <c r="B28" s="32">
        <f t="shared" si="1"/>
        <v>17.863683127228214</v>
      </c>
      <c r="C28" s="32">
        <f t="shared" si="1"/>
        <v>1.4605094992099721</v>
      </c>
      <c r="D28" s="32">
        <f t="shared" si="1"/>
        <v>7.0756447009232115</v>
      </c>
      <c r="E28" s="32">
        <f t="shared" si="1"/>
        <v>14.498556879898983</v>
      </c>
      <c r="F28" s="32">
        <f t="shared" si="1"/>
        <v>30.02237119216058</v>
      </c>
      <c r="G28" s="32">
        <f t="shared" si="1"/>
        <v>42.289441301973717</v>
      </c>
      <c r="H28" s="32">
        <f t="shared" si="1"/>
        <v>-12.955121995498809</v>
      </c>
      <c r="I28" s="32">
        <f t="shared" si="1"/>
        <v>14.858836422740197</v>
      </c>
      <c r="J28" s="32">
        <f t="shared" si="1"/>
        <v>-5.6343731281384919</v>
      </c>
      <c r="K28" s="32">
        <f t="shared" si="1"/>
        <v>-12.545655096158715</v>
      </c>
      <c r="L28" s="32">
        <f t="shared" si="1"/>
        <v>-12.582954030134019</v>
      </c>
      <c r="M28" s="32">
        <f t="shared" si="1"/>
        <v>42.525017587759748</v>
      </c>
      <c r="N28" s="32">
        <f t="shared" si="1"/>
        <v>-22.423586507405389</v>
      </c>
      <c r="O28" s="32">
        <f t="shared" si="1"/>
        <v>38.865222495631315</v>
      </c>
      <c r="P28" s="32">
        <f t="shared" si="1"/>
        <v>35.232667211336441</v>
      </c>
      <c r="Q28" s="32">
        <f t="shared" si="1"/>
        <v>-2.829353859218775</v>
      </c>
      <c r="R28" s="32">
        <f t="shared" si="1"/>
        <v>15.68603441762717</v>
      </c>
      <c r="S28" s="32">
        <f t="shared" si="1"/>
        <v>7.0371762484696676</v>
      </c>
      <c r="T28" s="32">
        <f t="shared" si="1"/>
        <v>8.1126132437197018</v>
      </c>
      <c r="U28" s="32">
        <f t="shared" si="1"/>
        <v>-76.080178833277401</v>
      </c>
      <c r="V28" s="33">
        <f t="shared" si="1"/>
        <v>-6.7179755157070193</v>
      </c>
      <c r="W28" s="33">
        <f t="shared" si="1"/>
        <v>169.06135550936324</v>
      </c>
      <c r="X28" s="33">
        <f t="shared" si="1"/>
        <v>6.231547994562292</v>
      </c>
    </row>
    <row r="29" spans="1:24" x14ac:dyDescent="0.25">
      <c r="A29" s="15" t="s">
        <v>12</v>
      </c>
      <c r="B29" s="32">
        <f t="shared" si="1"/>
        <v>8.2814750080462129</v>
      </c>
      <c r="C29" s="32">
        <f t="shared" si="1"/>
        <v>45.687101592014898</v>
      </c>
      <c r="D29" s="32">
        <f t="shared" si="1"/>
        <v>17.691972746461325</v>
      </c>
      <c r="E29" s="32">
        <f t="shared" si="1"/>
        <v>8.8459986342740002</v>
      </c>
      <c r="F29" s="32">
        <f t="shared" si="1"/>
        <v>1.2027281011225854</v>
      </c>
      <c r="G29" s="32">
        <f t="shared" si="1"/>
        <v>86.536744481256875</v>
      </c>
      <c r="H29" s="32">
        <f t="shared" si="1"/>
        <v>-11.896007408208654</v>
      </c>
      <c r="I29" s="32">
        <f t="shared" si="1"/>
        <v>12.484619369789328</v>
      </c>
      <c r="J29" s="32">
        <f t="shared" si="1"/>
        <v>-6.2641434314068212</v>
      </c>
      <c r="K29" s="32">
        <f t="shared" si="1"/>
        <v>-10.895383013864313</v>
      </c>
      <c r="L29" s="32">
        <f t="shared" si="1"/>
        <v>85.784255307133222</v>
      </c>
      <c r="M29" s="32">
        <f t="shared" si="1"/>
        <v>-45.782010433806661</v>
      </c>
      <c r="N29" s="32">
        <f t="shared" si="1"/>
        <v>-2.0344480273099541</v>
      </c>
      <c r="O29" s="32">
        <f t="shared" si="1"/>
        <v>28.171508534342671</v>
      </c>
      <c r="P29" s="32">
        <f t="shared" si="1"/>
        <v>38.893870180513289</v>
      </c>
      <c r="Q29" s="32">
        <f t="shared" si="1"/>
        <v>14.157217962117929</v>
      </c>
      <c r="R29" s="32">
        <f t="shared" si="1"/>
        <v>8.6231832741284755</v>
      </c>
      <c r="S29" s="32">
        <f t="shared" si="1"/>
        <v>9.6281841668578672</v>
      </c>
      <c r="T29" s="32">
        <f t="shared" si="1"/>
        <v>9.3560094839485242</v>
      </c>
      <c r="U29" s="32">
        <f t="shared" si="1"/>
        <v>-78.66449028688092</v>
      </c>
      <c r="V29" s="33">
        <f t="shared" si="1"/>
        <v>-33.779695562532041</v>
      </c>
      <c r="W29" s="33">
        <f t="shared" si="1"/>
        <v>294.01840319930341</v>
      </c>
      <c r="X29" s="33">
        <f t="shared" si="1"/>
        <v>31.333315023419029</v>
      </c>
    </row>
    <row r="30" spans="1:24" x14ac:dyDescent="0.25">
      <c r="A30" s="15" t="s">
        <v>13</v>
      </c>
      <c r="B30" s="32">
        <f t="shared" si="1"/>
        <v>4.2007812191710459</v>
      </c>
      <c r="C30" s="32">
        <f t="shared" si="1"/>
        <v>9.1115155546754636</v>
      </c>
      <c r="D30" s="32">
        <f t="shared" si="1"/>
        <v>5.0686303524301479</v>
      </c>
      <c r="E30" s="32">
        <f t="shared" si="1"/>
        <v>-7.6077416694448008</v>
      </c>
      <c r="F30" s="32">
        <f t="shared" si="1"/>
        <v>14.418921200577795</v>
      </c>
      <c r="G30" s="32">
        <f t="shared" si="1"/>
        <v>49.948828731580733</v>
      </c>
      <c r="H30" s="32">
        <f t="shared" si="1"/>
        <v>-2.006856468229179</v>
      </c>
      <c r="I30" s="32">
        <f t="shared" si="1"/>
        <v>12.906380558080844</v>
      </c>
      <c r="J30" s="32">
        <f t="shared" si="1"/>
        <v>-4.7889809497850377</v>
      </c>
      <c r="K30" s="32">
        <f t="shared" si="1"/>
        <v>-10.482872643938091</v>
      </c>
      <c r="L30" s="32">
        <f t="shared" si="1"/>
        <v>-15.509621669293217</v>
      </c>
      <c r="M30" s="32">
        <f t="shared" si="1"/>
        <v>-15.937773690510504</v>
      </c>
      <c r="N30" s="32">
        <f t="shared" si="1"/>
        <v>35.609770209180525</v>
      </c>
      <c r="O30" s="32">
        <f t="shared" si="1"/>
        <v>25.681440617398078</v>
      </c>
      <c r="P30" s="32">
        <f t="shared" si="1"/>
        <v>48.359861325602523</v>
      </c>
      <c r="Q30" s="32">
        <f t="shared" si="1"/>
        <v>-2.9549324575727676</v>
      </c>
      <c r="R30" s="32">
        <f t="shared" si="1"/>
        <v>8.7499642598540142</v>
      </c>
      <c r="S30" s="32">
        <f t="shared" si="1"/>
        <v>8.4406456859638102</v>
      </c>
      <c r="T30" s="32">
        <f t="shared" si="1"/>
        <v>9.1955420767357197</v>
      </c>
      <c r="U30" s="32">
        <f t="shared" si="1"/>
        <v>-76.124404067592494</v>
      </c>
      <c r="V30" s="33">
        <f t="shared" si="1"/>
        <v>-22.208185213774989</v>
      </c>
      <c r="W30" s="33">
        <f t="shared" si="1"/>
        <v>201.97149671785306</v>
      </c>
      <c r="X30" s="33">
        <f t="shared" si="1"/>
        <v>5.8023567462113901</v>
      </c>
    </row>
    <row r="31" spans="1:24" x14ac:dyDescent="0.25">
      <c r="A31" s="15" t="s">
        <v>14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</row>
    <row r="32" spans="1:24" x14ac:dyDescent="0.25">
      <c r="A32" s="20" t="s">
        <v>15</v>
      </c>
      <c r="B32" s="32">
        <f t="shared" ref="B32:X33" si="2">((C13/B13)-1)*100</f>
        <v>14.203745236002963</v>
      </c>
      <c r="C32" s="32">
        <f t="shared" si="2"/>
        <v>16.38112663403124</v>
      </c>
      <c r="D32" s="32">
        <f t="shared" si="2"/>
        <v>-1.6402432973420145</v>
      </c>
      <c r="E32" s="32">
        <f t="shared" si="2"/>
        <v>3.8928373671839323</v>
      </c>
      <c r="F32" s="32">
        <f t="shared" si="2"/>
        <v>-6.1575134059740577</v>
      </c>
      <c r="G32" s="32">
        <f t="shared" si="2"/>
        <v>53.830027299445838</v>
      </c>
      <c r="H32" s="32">
        <f t="shared" si="2"/>
        <v>-2.9931782214180802</v>
      </c>
      <c r="I32" s="32">
        <f t="shared" si="2"/>
        <v>11.004773834018454</v>
      </c>
      <c r="J32" s="32">
        <f t="shared" si="2"/>
        <v>-3.411159625387461</v>
      </c>
      <c r="K32" s="32">
        <f t="shared" si="2"/>
        <v>-4.197258308714968</v>
      </c>
      <c r="L32" s="32">
        <f t="shared" si="2"/>
        <v>-5.6148833681531674</v>
      </c>
      <c r="M32" s="32">
        <f t="shared" si="2"/>
        <v>-15.785325147004913</v>
      </c>
      <c r="N32" s="32">
        <f t="shared" si="2"/>
        <v>23.45987886456955</v>
      </c>
      <c r="O32" s="32">
        <f t="shared" si="2"/>
        <v>24.309719552289021</v>
      </c>
      <c r="P32" s="32">
        <f t="shared" si="2"/>
        <v>43.999102122077872</v>
      </c>
      <c r="Q32" s="32">
        <f t="shared" si="2"/>
        <v>3.9341520530152385</v>
      </c>
      <c r="R32" s="32">
        <f t="shared" si="2"/>
        <v>15.419181313449393</v>
      </c>
      <c r="S32" s="32">
        <f t="shared" si="2"/>
        <v>9.4225447098677648</v>
      </c>
      <c r="T32" s="32">
        <f t="shared" si="2"/>
        <v>1.440041467422426</v>
      </c>
      <c r="U32" s="32">
        <f t="shared" si="2"/>
        <v>-82.392055084087744</v>
      </c>
      <c r="V32" s="33">
        <f t="shared" si="2"/>
        <v>-25.521690764768234</v>
      </c>
      <c r="W32" s="33">
        <f t="shared" si="2"/>
        <v>220.76059860973993</v>
      </c>
      <c r="X32" s="33">
        <f t="shared" si="2"/>
        <v>12.548880011207508</v>
      </c>
    </row>
    <row r="33" spans="1:26" x14ac:dyDescent="0.25">
      <c r="A33" s="15" t="s">
        <v>16</v>
      </c>
      <c r="B33" s="32">
        <f t="shared" si="2"/>
        <v>10.834118596756115</v>
      </c>
      <c r="C33" s="32">
        <f t="shared" si="2"/>
        <v>1.7589793945197663</v>
      </c>
      <c r="D33" s="32">
        <f t="shared" si="2"/>
        <v>10.635022880571743</v>
      </c>
      <c r="E33" s="32">
        <f t="shared" si="2"/>
        <v>-10.183655805039471</v>
      </c>
      <c r="F33" s="32">
        <f t="shared" si="2"/>
        <v>13.784258161780972</v>
      </c>
      <c r="G33" s="32">
        <f t="shared" si="2"/>
        <v>13.462431782313855</v>
      </c>
      <c r="H33" s="32">
        <f t="shared" si="2"/>
        <v>16.31694405710309</v>
      </c>
      <c r="I33" s="32">
        <f t="shared" si="2"/>
        <v>23.090615092800082</v>
      </c>
      <c r="J33" s="32">
        <f t="shared" si="2"/>
        <v>-1.2398062933788534</v>
      </c>
      <c r="K33" s="32">
        <f t="shared" si="2"/>
        <v>68.455453326616023</v>
      </c>
      <c r="L33" s="32">
        <f t="shared" si="2"/>
        <v>-5.6813915271102022</v>
      </c>
      <c r="M33" s="32">
        <f t="shared" si="2"/>
        <v>28.095844788450751</v>
      </c>
      <c r="N33" s="32">
        <f t="shared" si="2"/>
        <v>-24.951520503342017</v>
      </c>
      <c r="O33" s="32">
        <f t="shared" si="2"/>
        <v>37.515826674574761</v>
      </c>
      <c r="P33" s="32">
        <f t="shared" si="2"/>
        <v>97.722866951460972</v>
      </c>
      <c r="Q33" s="32">
        <f t="shared" si="2"/>
        <v>27.669325420077829</v>
      </c>
      <c r="R33" s="32">
        <f t="shared" si="2"/>
        <v>-15.575075321690912</v>
      </c>
      <c r="S33" s="32">
        <f t="shared" si="2"/>
        <v>10.265308524471006</v>
      </c>
      <c r="T33" s="32">
        <f t="shared" si="2"/>
        <v>-34.791970737936886</v>
      </c>
      <c r="U33" s="32">
        <f t="shared" si="2"/>
        <v>-72.564447653388072</v>
      </c>
      <c r="V33" s="33">
        <f t="shared" si="2"/>
        <v>-29.865137230781446</v>
      </c>
      <c r="W33" s="33">
        <f t="shared" si="2"/>
        <v>223.9006731234623</v>
      </c>
      <c r="X33" s="33">
        <f t="shared" si="2"/>
        <v>18.596329322342207</v>
      </c>
    </row>
    <row r="34" spans="1:2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2"/>
      <c r="O34" s="32"/>
      <c r="P34" s="32"/>
      <c r="Q34" s="32"/>
      <c r="R34" s="14"/>
      <c r="S34" s="14"/>
      <c r="T34" s="14"/>
      <c r="U34" s="14"/>
      <c r="V34" s="34"/>
      <c r="W34" s="34"/>
      <c r="X34" s="34"/>
    </row>
    <row r="35" spans="1:26" x14ac:dyDescent="0.25">
      <c r="A35" s="21" t="s">
        <v>17</v>
      </c>
      <c r="B35" s="35">
        <f t="shared" ref="B35:X35" si="3">((C16/B16)-1)*100</f>
        <v>18.440632941129607</v>
      </c>
      <c r="C35" s="35">
        <f t="shared" si="3"/>
        <v>1.5722364830162316</v>
      </c>
      <c r="D35" s="35">
        <f t="shared" si="3"/>
        <v>4.9887061220145856</v>
      </c>
      <c r="E35" s="35">
        <f t="shared" si="3"/>
        <v>6.2462661100183059</v>
      </c>
      <c r="F35" s="35">
        <f t="shared" si="3"/>
        <v>8.7178592029552462</v>
      </c>
      <c r="G35" s="35">
        <f t="shared" si="3"/>
        <v>37.737596896500889</v>
      </c>
      <c r="H35" s="35">
        <f t="shared" si="3"/>
        <v>-1.2640402744508283</v>
      </c>
      <c r="I35" s="35">
        <f t="shared" si="3"/>
        <v>14.022904879496867</v>
      </c>
      <c r="J35" s="35">
        <f t="shared" si="3"/>
        <v>-6.7916951220730715</v>
      </c>
      <c r="K35" s="35">
        <f t="shared" si="3"/>
        <v>-5.1312969122321084</v>
      </c>
      <c r="L35" s="35">
        <f t="shared" si="3"/>
        <v>-4.0708598936155527</v>
      </c>
      <c r="M35" s="35">
        <f t="shared" si="3"/>
        <v>-0.39239217469544396</v>
      </c>
      <c r="N35" s="35">
        <f t="shared" si="3"/>
        <v>4.1482287523972428</v>
      </c>
      <c r="O35" s="35">
        <f t="shared" si="3"/>
        <v>29.035721105667921</v>
      </c>
      <c r="P35" s="35">
        <f t="shared" si="3"/>
        <v>42.016897319259591</v>
      </c>
      <c r="Q35" s="35">
        <f t="shared" si="3"/>
        <v>5.690473034949739</v>
      </c>
      <c r="R35" s="35">
        <f t="shared" si="3"/>
        <v>5.7597583755851778</v>
      </c>
      <c r="S35" s="35">
        <f t="shared" si="3"/>
        <v>8.4298309624255552</v>
      </c>
      <c r="T35" s="35">
        <f t="shared" si="3"/>
        <v>2.1432045443724457</v>
      </c>
      <c r="U35" s="35">
        <f t="shared" si="3"/>
        <v>-76.788887738014864</v>
      </c>
      <c r="V35" s="36">
        <f t="shared" si="3"/>
        <v>27.147172687147346</v>
      </c>
      <c r="W35" s="36">
        <f t="shared" si="3"/>
        <v>88.559884591131549</v>
      </c>
      <c r="X35" s="36">
        <f t="shared" si="3"/>
        <v>10.018353924336187</v>
      </c>
    </row>
    <row r="36" spans="1:26" x14ac:dyDescent="0.25">
      <c r="A36" s="26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6" x14ac:dyDescent="0.25">
      <c r="A37" s="27" t="s">
        <v>19</v>
      </c>
    </row>
    <row r="39" spans="1:26" x14ac:dyDescent="0.25">
      <c r="A39" s="1" t="s">
        <v>45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x14ac:dyDescent="0.25">
      <c r="A40" s="3" t="s">
        <v>46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6" x14ac:dyDescent="0.25">
      <c r="A42" s="29" t="s">
        <v>2</v>
      </c>
      <c r="B42" s="38">
        <v>2000</v>
      </c>
      <c r="C42" s="38">
        <v>2001</v>
      </c>
      <c r="D42" s="38">
        <v>2002</v>
      </c>
      <c r="E42" s="38">
        <v>2003</v>
      </c>
      <c r="F42" s="38">
        <v>2004</v>
      </c>
      <c r="G42" s="38">
        <v>2005</v>
      </c>
      <c r="H42" s="38">
        <v>2006</v>
      </c>
      <c r="I42" s="38">
        <v>2007</v>
      </c>
      <c r="J42" s="38">
        <v>2008</v>
      </c>
      <c r="K42" s="38">
        <v>2009</v>
      </c>
      <c r="L42" s="38">
        <v>2010</v>
      </c>
      <c r="M42" s="38">
        <v>2011</v>
      </c>
      <c r="N42" s="38">
        <v>2012</v>
      </c>
      <c r="O42" s="38">
        <v>2013</v>
      </c>
      <c r="P42" s="38">
        <v>2014</v>
      </c>
      <c r="Q42" s="38">
        <v>2015</v>
      </c>
      <c r="R42" s="38">
        <v>2016</v>
      </c>
      <c r="S42" s="38">
        <v>2017</v>
      </c>
      <c r="T42" s="38">
        <v>2018</v>
      </c>
      <c r="U42" s="38">
        <v>2019</v>
      </c>
      <c r="V42" s="39">
        <v>2020</v>
      </c>
      <c r="W42" s="39">
        <v>2021</v>
      </c>
      <c r="X42" s="39">
        <v>2022</v>
      </c>
      <c r="Y42" s="39">
        <v>2023</v>
      </c>
      <c r="Z42" s="40"/>
    </row>
    <row r="43" spans="1:26" x14ac:dyDescent="0.25">
      <c r="A43" s="2" t="s">
        <v>7</v>
      </c>
      <c r="V43" s="11"/>
      <c r="W43" s="11"/>
    </row>
    <row r="44" spans="1:26" x14ac:dyDescent="0.25">
      <c r="A44" s="12" t="s">
        <v>8</v>
      </c>
      <c r="V44" s="11"/>
      <c r="W44" s="11"/>
    </row>
    <row r="45" spans="1:26" x14ac:dyDescent="0.25">
      <c r="A45" s="15" t="s">
        <v>9</v>
      </c>
      <c r="B45" s="41">
        <f t="shared" ref="B45:Y49" si="4">B7/B$16*100</f>
        <v>29.988232421635569</v>
      </c>
      <c r="C45" s="41">
        <f t="shared" si="4"/>
        <v>33.784124726423222</v>
      </c>
      <c r="D45" s="41">
        <f t="shared" si="4"/>
        <v>31.013266123659168</v>
      </c>
      <c r="E45" s="41">
        <f t="shared" si="4"/>
        <v>30.75306088229533</v>
      </c>
      <c r="F45" s="41">
        <f t="shared" si="4"/>
        <v>31.772943892247014</v>
      </c>
      <c r="G45" s="41">
        <f t="shared" si="4"/>
        <v>31.017431004788971</v>
      </c>
      <c r="H45" s="41">
        <f t="shared" si="4"/>
        <v>28.341590416355011</v>
      </c>
      <c r="I45" s="41">
        <f t="shared" si="4"/>
        <v>30.688007713681554</v>
      </c>
      <c r="J45" s="41">
        <f t="shared" si="4"/>
        <v>31.593447750475899</v>
      </c>
      <c r="K45" s="41">
        <f t="shared" si="4"/>
        <v>30.173978978111048</v>
      </c>
      <c r="L45" s="41">
        <f t="shared" si="4"/>
        <v>29.012238044626766</v>
      </c>
      <c r="M45" s="41">
        <f t="shared" si="4"/>
        <v>28.282929963318793</v>
      </c>
      <c r="N45" s="41">
        <f t="shared" si="4"/>
        <v>31.065880433462318</v>
      </c>
      <c r="O45" s="41">
        <f t="shared" si="4"/>
        <v>31.15217738557574</v>
      </c>
      <c r="P45" s="41">
        <f t="shared" si="4"/>
        <v>30.71044843394246</v>
      </c>
      <c r="Q45" s="41">
        <f t="shared" si="4"/>
        <v>28.286577140089335</v>
      </c>
      <c r="R45" s="41">
        <f t="shared" si="4"/>
        <v>27.55868197488439</v>
      </c>
      <c r="S45" s="41">
        <f t="shared" si="4"/>
        <v>27.595918268326798</v>
      </c>
      <c r="T45" s="41">
        <f t="shared" si="4"/>
        <v>27.488134207138863</v>
      </c>
      <c r="U45" s="41">
        <f t="shared" si="4"/>
        <v>28.89308915730906</v>
      </c>
      <c r="V45" s="42">
        <f t="shared" si="4"/>
        <v>29.636195765155914</v>
      </c>
      <c r="W45" s="42">
        <f t="shared" si="4"/>
        <v>42.243367088426915</v>
      </c>
      <c r="X45" s="42">
        <f t="shared" si="4"/>
        <v>29.57923883898798</v>
      </c>
      <c r="Y45" s="42">
        <f t="shared" si="4"/>
        <v>29.045688739563712</v>
      </c>
      <c r="Z45" s="42"/>
    </row>
    <row r="46" spans="1:26" x14ac:dyDescent="0.25">
      <c r="A46" s="15" t="s">
        <v>10</v>
      </c>
      <c r="B46" s="41">
        <f t="shared" si="4"/>
        <v>20.252911121107822</v>
      </c>
      <c r="C46" s="41">
        <f t="shared" si="4"/>
        <v>19.655960995619914</v>
      </c>
      <c r="D46" s="41">
        <f t="shared" si="4"/>
        <v>17.681574002044396</v>
      </c>
      <c r="E46" s="41">
        <f t="shared" si="4"/>
        <v>18.303559864004832</v>
      </c>
      <c r="F46" s="41">
        <f t="shared" si="4"/>
        <v>19.721905220815145</v>
      </c>
      <c r="G46" s="41">
        <f t="shared" si="4"/>
        <v>20.690449131986441</v>
      </c>
      <c r="H46" s="41">
        <f t="shared" si="4"/>
        <v>19.241075032775111</v>
      </c>
      <c r="I46" s="41">
        <f t="shared" si="4"/>
        <v>18.543888288999884</v>
      </c>
      <c r="J46" s="41">
        <f t="shared" si="4"/>
        <v>17.910137620580649</v>
      </c>
      <c r="K46" s="41">
        <f t="shared" si="4"/>
        <v>17.99172626155638</v>
      </c>
      <c r="L46" s="41">
        <f t="shared" si="4"/>
        <v>17.221805727605474</v>
      </c>
      <c r="M46" s="41">
        <f t="shared" si="4"/>
        <v>16.499730527316974</v>
      </c>
      <c r="N46" s="41">
        <f t="shared" si="4"/>
        <v>16.68846107087024</v>
      </c>
      <c r="O46" s="41">
        <f t="shared" si="4"/>
        <v>16.829121437275894</v>
      </c>
      <c r="P46" s="41">
        <f t="shared" si="4"/>
        <v>17.145565940414375</v>
      </c>
      <c r="Q46" s="41">
        <f t="shared" si="4"/>
        <v>16.06214544022016</v>
      </c>
      <c r="R46" s="41">
        <f t="shared" si="4"/>
        <v>16.214838882589092</v>
      </c>
      <c r="S46" s="41">
        <f t="shared" si="4"/>
        <v>16.187176154842088</v>
      </c>
      <c r="T46" s="41">
        <f t="shared" si="4"/>
        <v>16.000401468675751</v>
      </c>
      <c r="U46" s="41">
        <f t="shared" si="4"/>
        <v>16.95802548799535</v>
      </c>
      <c r="V46" s="42">
        <f t="shared" si="4"/>
        <v>19.0203008528376</v>
      </c>
      <c r="W46" s="42">
        <f t="shared" si="4"/>
        <v>26.510884828982544</v>
      </c>
      <c r="X46" s="42">
        <f t="shared" si="4"/>
        <v>18.98612432048828</v>
      </c>
      <c r="Y46" s="42">
        <f t="shared" si="4"/>
        <v>18.43314267797064</v>
      </c>
      <c r="Z46" s="42"/>
    </row>
    <row r="47" spans="1:26" x14ac:dyDescent="0.25">
      <c r="A47" s="15" t="s">
        <v>11</v>
      </c>
      <c r="B47" s="41">
        <f t="shared" si="4"/>
        <v>7.8175100535851731</v>
      </c>
      <c r="C47" s="41">
        <f t="shared" si="4"/>
        <v>7.7794292796262061</v>
      </c>
      <c r="D47" s="41">
        <f t="shared" si="4"/>
        <v>7.7708720970806393</v>
      </c>
      <c r="E47" s="41">
        <f t="shared" si="4"/>
        <v>7.9253395000060056</v>
      </c>
      <c r="F47" s="41">
        <f t="shared" si="4"/>
        <v>8.5409113068904574</v>
      </c>
      <c r="G47" s="41">
        <f t="shared" si="4"/>
        <v>10.214600879794052</v>
      </c>
      <c r="H47" s="41">
        <f t="shared" si="4"/>
        <v>10.552165022892657</v>
      </c>
      <c r="I47" s="41">
        <f t="shared" si="4"/>
        <v>9.3027091614260087</v>
      </c>
      <c r="J47" s="41">
        <f t="shared" si="4"/>
        <v>9.3709097394929604</v>
      </c>
      <c r="K47" s="41">
        <f t="shared" si="4"/>
        <v>9.487263748493497</v>
      </c>
      <c r="L47" s="41">
        <f t="shared" si="4"/>
        <v>8.745797181256501</v>
      </c>
      <c r="M47" s="41">
        <f t="shared" si="4"/>
        <v>7.9697551066252217</v>
      </c>
      <c r="N47" s="41">
        <f t="shared" si="4"/>
        <v>11.4036418657304</v>
      </c>
      <c r="O47" s="41">
        <f t="shared" si="4"/>
        <v>8.4941784156555045</v>
      </c>
      <c r="P47" s="41">
        <f t="shared" si="4"/>
        <v>9.1412359732670865</v>
      </c>
      <c r="Q47" s="41">
        <f t="shared" si="4"/>
        <v>8.7045537933004749</v>
      </c>
      <c r="R47" s="41">
        <f t="shared" si="4"/>
        <v>8.0028700049672139</v>
      </c>
      <c r="S47" s="41">
        <f t="shared" si="4"/>
        <v>8.7539940432405565</v>
      </c>
      <c r="T47" s="41">
        <f t="shared" si="4"/>
        <v>8.6415591997841901</v>
      </c>
      <c r="U47" s="41">
        <f t="shared" si="4"/>
        <v>9.14658544106201</v>
      </c>
      <c r="V47" s="42">
        <f t="shared" si="4"/>
        <v>9.4258597161099669</v>
      </c>
      <c r="W47" s="42">
        <f t="shared" si="4"/>
        <v>6.9153191395545734</v>
      </c>
      <c r="X47" s="42">
        <f t="shared" si="4"/>
        <v>9.8676616476668535</v>
      </c>
      <c r="Y47" s="42">
        <f t="shared" si="4"/>
        <v>9.5280190488865983</v>
      </c>
      <c r="Z47" s="42"/>
    </row>
    <row r="48" spans="1:26" x14ac:dyDescent="0.25">
      <c r="A48" s="15" t="s">
        <v>12</v>
      </c>
      <c r="B48" s="41">
        <f t="shared" si="4"/>
        <v>2.9622751892931589</v>
      </c>
      <c r="C48" s="41">
        <f t="shared" si="4"/>
        <v>2.7081882197964497</v>
      </c>
      <c r="D48" s="41">
        <f t="shared" si="4"/>
        <v>3.884408830298379</v>
      </c>
      <c r="E48" s="41">
        <f t="shared" si="4"/>
        <v>4.3544087271662271</v>
      </c>
      <c r="F48" s="41">
        <f t="shared" si="4"/>
        <v>4.4609564526194179</v>
      </c>
      <c r="G48" s="41">
        <f t="shared" si="4"/>
        <v>4.1525924650760544</v>
      </c>
      <c r="H48" s="41">
        <f t="shared" si="4"/>
        <v>5.6238172949593759</v>
      </c>
      <c r="I48" s="41">
        <f t="shared" si="4"/>
        <v>5.0182401494850408</v>
      </c>
      <c r="J48" s="41">
        <f t="shared" si="4"/>
        <v>4.9505389616022768</v>
      </c>
      <c r="K48" s="41">
        <f t="shared" si="4"/>
        <v>4.9785586236090351</v>
      </c>
      <c r="L48" s="41">
        <f t="shared" si="4"/>
        <v>4.6760685543397518</v>
      </c>
      <c r="M48" s="41">
        <f t="shared" si="4"/>
        <v>9.0560585987708215</v>
      </c>
      <c r="N48" s="41">
        <f t="shared" si="4"/>
        <v>4.9293553106920092</v>
      </c>
      <c r="O48" s="41">
        <f t="shared" si="4"/>
        <v>4.6367280525674648</v>
      </c>
      <c r="P48" s="41">
        <f t="shared" si="4"/>
        <v>4.6056737163068577</v>
      </c>
      <c r="Q48" s="41">
        <f t="shared" si="4"/>
        <v>4.5043925006223482</v>
      </c>
      <c r="R48" s="41">
        <f t="shared" si="4"/>
        <v>4.8652343178598141</v>
      </c>
      <c r="S48" s="41">
        <f t="shared" si="4"/>
        <v>4.9969595912245008</v>
      </c>
      <c r="T48" s="41">
        <f t="shared" si="4"/>
        <v>5.0521853762820994</v>
      </c>
      <c r="U48" s="41">
        <f t="shared" si="4"/>
        <v>5.4089435943177531</v>
      </c>
      <c r="V48" s="42">
        <f t="shared" si="4"/>
        <v>4.9718672371976105</v>
      </c>
      <c r="W48" s="42">
        <f t="shared" si="4"/>
        <v>2.5894288886785413</v>
      </c>
      <c r="X48" s="42">
        <f t="shared" si="4"/>
        <v>5.4109209820934101</v>
      </c>
      <c r="Y48" s="42">
        <f t="shared" si="4"/>
        <v>6.4592330693916011</v>
      </c>
      <c r="Z48" s="42"/>
    </row>
    <row r="49" spans="1:26" x14ac:dyDescent="0.25">
      <c r="A49" s="15" t="s">
        <v>13</v>
      </c>
      <c r="B49" s="41">
        <f t="shared" si="4"/>
        <v>16.263323014950128</v>
      </c>
      <c r="C49" s="41">
        <f t="shared" si="4"/>
        <v>14.308020155716713</v>
      </c>
      <c r="D49" s="41">
        <f t="shared" si="4"/>
        <v>15.370044195473984</v>
      </c>
      <c r="E49" s="41">
        <f t="shared" si="4"/>
        <v>15.381744872614902</v>
      </c>
      <c r="F49" s="41">
        <f t="shared" si="4"/>
        <v>13.376038498837406</v>
      </c>
      <c r="G49" s="41">
        <f t="shared" si="4"/>
        <v>14.077465341892696</v>
      </c>
      <c r="H49" s="41">
        <f t="shared" si="4"/>
        <v>15.325513781922654</v>
      </c>
      <c r="I49" s="41">
        <f t="shared" si="4"/>
        <v>15.210215973030849</v>
      </c>
      <c r="J49" s="41">
        <f t="shared" si="4"/>
        <v>15.061275932555409</v>
      </c>
      <c r="K49" s="41">
        <f t="shared" si="4"/>
        <v>15.384889056969309</v>
      </c>
      <c r="L49" s="41">
        <f t="shared" si="4"/>
        <v>14.517022244917552</v>
      </c>
      <c r="M49" s="41">
        <f t="shared" si="4"/>
        <v>12.785986618332451</v>
      </c>
      <c r="N49" s="41">
        <f t="shared" si="4"/>
        <v>10.790526187371375</v>
      </c>
      <c r="O49" s="41">
        <f t="shared" si="4"/>
        <v>14.050174393118473</v>
      </c>
      <c r="P49" s="41">
        <f t="shared" si="4"/>
        <v>13.684940445341853</v>
      </c>
      <c r="Q49" s="41">
        <f t="shared" si="4"/>
        <v>14.296157042185348</v>
      </c>
      <c r="R49" s="41">
        <f t="shared" si="4"/>
        <v>13.126741568251358</v>
      </c>
      <c r="S49" s="41">
        <f t="shared" si="4"/>
        <v>13.497881408976664</v>
      </c>
      <c r="T49" s="41">
        <f t="shared" si="4"/>
        <v>13.499227679228074</v>
      </c>
      <c r="U49" s="41">
        <f t="shared" si="4"/>
        <v>14.43126334860812</v>
      </c>
      <c r="V49" s="42">
        <f t="shared" si="4"/>
        <v>14.844399036828463</v>
      </c>
      <c r="W49" s="42">
        <f t="shared" si="4"/>
        <v>9.0821739570030307</v>
      </c>
      <c r="X49" s="42">
        <f t="shared" si="4"/>
        <v>14.544756798059158</v>
      </c>
      <c r="Y49" s="42">
        <f t="shared" si="4"/>
        <v>13.987389309546275</v>
      </c>
      <c r="Z49" s="42"/>
    </row>
    <row r="50" spans="1:26" x14ac:dyDescent="0.25">
      <c r="A50" s="15" t="s">
        <v>14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2"/>
      <c r="X50" s="42"/>
      <c r="Y50" s="42"/>
      <c r="Z50" s="42"/>
    </row>
    <row r="51" spans="1:26" x14ac:dyDescent="0.25">
      <c r="A51" s="20" t="s">
        <v>15</v>
      </c>
      <c r="B51" s="41">
        <f t="shared" ref="B51:Y52" si="5">B13/B$16*100</f>
        <v>17.834251445821771</v>
      </c>
      <c r="C51" s="41">
        <f t="shared" si="5"/>
        <v>17.19628017865962</v>
      </c>
      <c r="D51" s="41">
        <f t="shared" si="5"/>
        <v>19.703439939923989</v>
      </c>
      <c r="E51" s="41">
        <f t="shared" si="5"/>
        <v>18.459371777037095</v>
      </c>
      <c r="F51" s="41">
        <f t="shared" si="5"/>
        <v>18.050483844262498</v>
      </c>
      <c r="G51" s="41">
        <f t="shared" si="5"/>
        <v>15.580717837799741</v>
      </c>
      <c r="H51" s="41">
        <f t="shared" si="5"/>
        <v>17.401074973993431</v>
      </c>
      <c r="I51" s="41">
        <f t="shared" si="5"/>
        <v>17.096334339079966</v>
      </c>
      <c r="J51" s="41">
        <f t="shared" si="5"/>
        <v>16.643802652686013</v>
      </c>
      <c r="K51" s="41">
        <f t="shared" si="5"/>
        <v>17.247450211140425</v>
      </c>
      <c r="L51" s="41">
        <f t="shared" si="5"/>
        <v>17.417261579748903</v>
      </c>
      <c r="M51" s="41">
        <f t="shared" si="5"/>
        <v>17.136922772255467</v>
      </c>
      <c r="N51" s="41">
        <f t="shared" si="5"/>
        <v>14.488656145396881</v>
      </c>
      <c r="O51" s="41">
        <f t="shared" si="5"/>
        <v>17.175210313693661</v>
      </c>
      <c r="P51" s="41">
        <f t="shared" si="5"/>
        <v>16.546159149205227</v>
      </c>
      <c r="Q51" s="41">
        <f t="shared" si="5"/>
        <v>16.777102626726915</v>
      </c>
      <c r="R51" s="41">
        <f t="shared" si="5"/>
        <v>16.49830760846973</v>
      </c>
      <c r="S51" s="41">
        <f t="shared" si="5"/>
        <v>18.005157977617149</v>
      </c>
      <c r="T51" s="41">
        <f t="shared" si="5"/>
        <v>18.170001616038416</v>
      </c>
      <c r="U51" s="41">
        <f t="shared" si="5"/>
        <v>18.044917678232544</v>
      </c>
      <c r="V51" s="42">
        <f t="shared" si="5"/>
        <v>13.688870783278679</v>
      </c>
      <c r="W51" s="42">
        <f t="shared" si="5"/>
        <v>8.0184555403898266</v>
      </c>
      <c r="X51" s="42">
        <f t="shared" si="5"/>
        <v>13.640253358438864</v>
      </c>
      <c r="Y51" s="42">
        <f t="shared" si="5"/>
        <v>13.953992073151886</v>
      </c>
      <c r="Z51" s="42"/>
    </row>
    <row r="52" spans="1:26" x14ac:dyDescent="0.25">
      <c r="A52" s="15" t="s">
        <v>16</v>
      </c>
      <c r="B52" s="41">
        <f t="shared" si="5"/>
        <v>4.8814967536063802</v>
      </c>
      <c r="C52" s="41">
        <f t="shared" si="5"/>
        <v>4.5679964441578873</v>
      </c>
      <c r="D52" s="41">
        <f t="shared" si="5"/>
        <v>4.5763948115194495</v>
      </c>
      <c r="E52" s="41">
        <f t="shared" si="5"/>
        <v>4.8225143768756151</v>
      </c>
      <c r="F52" s="41">
        <f t="shared" si="5"/>
        <v>4.0767607843280578</v>
      </c>
      <c r="G52" s="41">
        <f t="shared" si="5"/>
        <v>4.2667433386620548</v>
      </c>
      <c r="H52" s="41">
        <f t="shared" si="5"/>
        <v>3.5147634771017553</v>
      </c>
      <c r="I52" s="41">
        <f t="shared" si="5"/>
        <v>4.1406043742967231</v>
      </c>
      <c r="J52" s="41">
        <f t="shared" si="5"/>
        <v>4.4698873426068007</v>
      </c>
      <c r="K52" s="41">
        <f t="shared" si="5"/>
        <v>4.7361331201203161</v>
      </c>
      <c r="L52" s="41">
        <f t="shared" si="5"/>
        <v>8.4098066675050589</v>
      </c>
      <c r="M52" s="41">
        <f t="shared" si="5"/>
        <v>8.268616413380288</v>
      </c>
      <c r="N52" s="41">
        <f t="shared" si="5"/>
        <v>10.633478986476796</v>
      </c>
      <c r="O52" s="41">
        <f t="shared" si="5"/>
        <v>7.6624100021132486</v>
      </c>
      <c r="P52" s="41">
        <f t="shared" si="5"/>
        <v>8.1659763415221409</v>
      </c>
      <c r="Q52" s="41">
        <f t="shared" si="5"/>
        <v>11.369071456855414</v>
      </c>
      <c r="R52" s="41">
        <f t="shared" si="5"/>
        <v>13.733325642978397</v>
      </c>
      <c r="S52" s="41">
        <f t="shared" si="5"/>
        <v>10.962912555772245</v>
      </c>
      <c r="T52" s="41">
        <f t="shared" si="5"/>
        <v>11.148490452852611</v>
      </c>
      <c r="U52" s="41">
        <f t="shared" si="5"/>
        <v>7.1171752924751628</v>
      </c>
      <c r="V52" s="42">
        <f t="shared" si="5"/>
        <v>8.4125066085917677</v>
      </c>
      <c r="W52" s="42">
        <f t="shared" si="5"/>
        <v>4.6403705569645659</v>
      </c>
      <c r="X52" s="42">
        <f t="shared" si="5"/>
        <v>7.9710440542654499</v>
      </c>
      <c r="Y52" s="42">
        <f t="shared" si="5"/>
        <v>8.5925350814892845</v>
      </c>
      <c r="Z52" s="42"/>
    </row>
    <row r="53" spans="1:26" x14ac:dyDescent="0.25">
      <c r="V53" s="11"/>
      <c r="W53" s="11"/>
      <c r="X53" s="11"/>
      <c r="Y53" s="11"/>
      <c r="Z53" s="11"/>
    </row>
    <row r="54" spans="1:26" x14ac:dyDescent="0.25">
      <c r="A54" s="21" t="s">
        <v>17</v>
      </c>
      <c r="B54" s="43">
        <f t="shared" ref="B54:M54" si="6">SUM(B45:B52)</f>
        <v>100.00000000000001</v>
      </c>
      <c r="C54" s="43">
        <f t="shared" si="6"/>
        <v>100.00000000000001</v>
      </c>
      <c r="D54" s="43">
        <f t="shared" si="6"/>
        <v>100.00000000000001</v>
      </c>
      <c r="E54" s="43">
        <f t="shared" si="6"/>
        <v>100</v>
      </c>
      <c r="F54" s="43">
        <f t="shared" si="6"/>
        <v>100</v>
      </c>
      <c r="G54" s="43">
        <f t="shared" si="6"/>
        <v>100</v>
      </c>
      <c r="H54" s="43">
        <f t="shared" si="6"/>
        <v>99.999999999999986</v>
      </c>
      <c r="I54" s="43">
        <f t="shared" si="6"/>
        <v>100.00000000000001</v>
      </c>
      <c r="J54" s="43">
        <f t="shared" si="6"/>
        <v>100</v>
      </c>
      <c r="K54" s="43">
        <f t="shared" si="6"/>
        <v>100</v>
      </c>
      <c r="L54" s="43">
        <f t="shared" si="6"/>
        <v>100</v>
      </c>
      <c r="M54" s="43">
        <f t="shared" si="6"/>
        <v>100.00000000000001</v>
      </c>
      <c r="N54" s="43">
        <f t="shared" ref="N54:Y54" si="7">SUM(N45:N52)</f>
        <v>100.00000000000003</v>
      </c>
      <c r="O54" s="43">
        <f t="shared" si="7"/>
        <v>99.999999999999986</v>
      </c>
      <c r="P54" s="43">
        <f t="shared" si="7"/>
        <v>100</v>
      </c>
      <c r="Q54" s="43">
        <f t="shared" si="7"/>
        <v>99.999999999999986</v>
      </c>
      <c r="R54" s="43">
        <f t="shared" si="7"/>
        <v>100</v>
      </c>
      <c r="S54" s="43">
        <f t="shared" si="7"/>
        <v>100</v>
      </c>
      <c r="T54" s="43">
        <f t="shared" si="7"/>
        <v>100.00000000000001</v>
      </c>
      <c r="U54" s="43">
        <f t="shared" si="7"/>
        <v>100</v>
      </c>
      <c r="V54" s="44">
        <f t="shared" si="7"/>
        <v>100</v>
      </c>
      <c r="W54" s="44">
        <f t="shared" si="7"/>
        <v>100</v>
      </c>
      <c r="X54" s="44">
        <f t="shared" si="7"/>
        <v>100</v>
      </c>
      <c r="Y54" s="44">
        <f t="shared" si="7"/>
        <v>100</v>
      </c>
      <c r="Z54" s="42"/>
    </row>
    <row r="55" spans="1:26" x14ac:dyDescent="0.25">
      <c r="A55" s="26" t="s">
        <v>18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6" x14ac:dyDescent="0.25">
      <c r="A56" s="27" t="s">
        <v>19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26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</sheetData>
  <protectedRanges>
    <protectedRange algorithmName="SHA-512" hashValue="j2JyvJ1pPut4j5q91oO4yE16mPeJzaKBPbxB5FelIqB4Ua84XN333p0LoXc/FxhklbUTSyBnqNxCOSPC13owFw==" saltValue="pmhR+FS6bul1JEXThNz/3g==" spinCount="100000" sqref="T1:V3 T4 W23:X23 W26:X35 X42:Z42 W42:W54 X45:Z54 T5:V1048576" name="Range1"/>
    <protectedRange algorithmName="SHA-512" hashValue="XeEiuGUD3nQo2ChWhL+2U6It9P10tjNZY7dG4wKxTcEdT3zbbcYQRMXThvYQVcw3Q7Q94TKvvBFa0pLsFTo0sQ==" saltValue="H+wwHdMJxhvrKO25TwBidQ==" spinCount="100000" sqref="U4" name="Range1_2"/>
  </protectedRanges>
  <mergeCells count="7">
    <mergeCell ref="A57:Q57"/>
    <mergeCell ref="A1:X1"/>
    <mergeCell ref="A2:X2"/>
    <mergeCell ref="A20:X20"/>
    <mergeCell ref="A21:X21"/>
    <mergeCell ref="A39:X39"/>
    <mergeCell ref="A40:X40"/>
  </mergeCells>
  <pageMargins left="0.25" right="0.25" top="0.75" bottom="0.75" header="0.3" footer="0.3"/>
  <pageSetup paperSize="148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3</vt:lpstr>
      <vt:lpstr>'Tables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2024-06-17T12:22:41Z</dcterms:created>
  <dcterms:modified xsi:type="dcterms:W3CDTF">2024-06-17T12:23:06Z</dcterms:modified>
</cp:coreProperties>
</file>