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E9799743-B997-0346-B7EF-9FDF6FDAC3C8}" xr6:coauthVersionLast="47" xr6:coauthVersionMax="47" xr10:uidLastSave="{00000000-0000-0000-0000-000000000000}"/>
  <bookViews>
    <workbookView xWindow="780" yWindow="1000" windowWidth="27640" windowHeight="15520" xr2:uid="{B13D103E-40C5-F342-9647-75210A696B83}"/>
  </bookViews>
  <sheets>
    <sheet name="Tables 8" sheetId="1" r:id="rId1"/>
  </sheets>
  <externalReferences>
    <externalReference r:id="rId2"/>
    <externalReference r:id="rId3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B51" i="1"/>
  <c r="E49" i="1"/>
  <c r="B49" i="1"/>
  <c r="E47" i="1"/>
  <c r="B47" i="1"/>
  <c r="I32" i="1"/>
  <c r="H32" i="1"/>
  <c r="G32" i="1"/>
  <c r="F32" i="1"/>
  <c r="D32" i="1"/>
  <c r="C32" i="1"/>
  <c r="B32" i="1"/>
  <c r="F31" i="1"/>
  <c r="E31" i="1"/>
  <c r="D31" i="1"/>
  <c r="B31" i="1"/>
  <c r="J30" i="1"/>
  <c r="H30" i="1"/>
  <c r="G30" i="1"/>
  <c r="F30" i="1"/>
  <c r="E30" i="1"/>
  <c r="D30" i="1"/>
  <c r="C30" i="1"/>
  <c r="B30" i="1"/>
  <c r="G29" i="1"/>
  <c r="F29" i="1"/>
  <c r="E29" i="1"/>
  <c r="D29" i="1"/>
  <c r="C29" i="1"/>
  <c r="B29" i="1"/>
  <c r="L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G26" i="1"/>
  <c r="F26" i="1"/>
  <c r="E26" i="1"/>
  <c r="D26" i="1"/>
  <c r="C26" i="1"/>
  <c r="B26" i="1"/>
  <c r="F25" i="1"/>
  <c r="E25" i="1"/>
  <c r="E15" i="1"/>
  <c r="E50" i="1" s="1"/>
  <c r="D15" i="1"/>
  <c r="D34" i="1" s="1"/>
  <c r="B15" i="1"/>
  <c r="B50" i="1" s="1"/>
  <c r="K32" i="1"/>
  <c r="J32" i="1"/>
  <c r="J31" i="1"/>
  <c r="H31" i="1"/>
  <c r="K30" i="1"/>
  <c r="H29" i="1"/>
  <c r="K28" i="1"/>
  <c r="J28" i="1"/>
  <c r="I28" i="1"/>
  <c r="K6" i="1"/>
  <c r="I26" i="1"/>
  <c r="H26" i="1"/>
  <c r="H6" i="1"/>
  <c r="H15" i="1" s="1"/>
  <c r="G6" i="1"/>
  <c r="G15" i="1" s="1"/>
  <c r="F6" i="1"/>
  <c r="F15" i="1" s="1"/>
  <c r="E6" i="1"/>
  <c r="D25" i="1" s="1"/>
  <c r="D6" i="1"/>
  <c r="C25" i="1" s="1"/>
  <c r="C6" i="1"/>
  <c r="B25" i="1" s="1"/>
  <c r="B6" i="1"/>
  <c r="H51" i="1" l="1"/>
  <c r="H49" i="1"/>
  <c r="H47" i="1"/>
  <c r="G34" i="1"/>
  <c r="H50" i="1"/>
  <c r="H48" i="1"/>
  <c r="H45" i="1"/>
  <c r="H53" i="1" s="1"/>
  <c r="K15" i="1"/>
  <c r="K48" i="1" s="1"/>
  <c r="F51" i="1"/>
  <c r="F47" i="1"/>
  <c r="F50" i="1"/>
  <c r="F45" i="1"/>
  <c r="E34" i="1"/>
  <c r="F49" i="1"/>
  <c r="F48" i="1"/>
  <c r="G51" i="1"/>
  <c r="G49" i="1"/>
  <c r="G47" i="1"/>
  <c r="F34" i="1"/>
  <c r="G50" i="1"/>
  <c r="G48" i="1"/>
  <c r="G45" i="1"/>
  <c r="I6" i="1"/>
  <c r="K26" i="1"/>
  <c r="J29" i="1"/>
  <c r="J6" i="1"/>
  <c r="C15" i="1"/>
  <c r="G25" i="1"/>
  <c r="L26" i="1"/>
  <c r="K29" i="1"/>
  <c r="D47" i="1"/>
  <c r="D49" i="1"/>
  <c r="D51" i="1"/>
  <c r="J26" i="1"/>
  <c r="I29" i="1"/>
  <c r="L32" i="1"/>
  <c r="L29" i="1"/>
  <c r="I31" i="1"/>
  <c r="B45" i="1"/>
  <c r="B48" i="1"/>
  <c r="M6" i="1"/>
  <c r="L30" i="1"/>
  <c r="K31" i="1"/>
  <c r="K45" i="1"/>
  <c r="K50" i="1"/>
  <c r="L6" i="1"/>
  <c r="L31" i="1"/>
  <c r="D45" i="1"/>
  <c r="D48" i="1"/>
  <c r="D50" i="1"/>
  <c r="H28" i="1"/>
  <c r="E45" i="1"/>
  <c r="E48" i="1"/>
  <c r="K25" i="1" l="1"/>
  <c r="L15" i="1"/>
  <c r="C50" i="1"/>
  <c r="C48" i="1"/>
  <c r="C45" i="1"/>
  <c r="C51" i="1"/>
  <c r="C49" i="1"/>
  <c r="C47" i="1"/>
  <c r="B34" i="1"/>
  <c r="I25" i="1"/>
  <c r="J15" i="1"/>
  <c r="E53" i="1"/>
  <c r="K53" i="1"/>
  <c r="C34" i="1"/>
  <c r="H25" i="1"/>
  <c r="I15" i="1"/>
  <c r="K51" i="1"/>
  <c r="K49" i="1"/>
  <c r="K47" i="1"/>
  <c r="J34" i="1"/>
  <c r="L25" i="1"/>
  <c r="M15" i="1"/>
  <c r="F53" i="1"/>
  <c r="J25" i="1"/>
  <c r="D53" i="1"/>
  <c r="G53" i="1"/>
  <c r="B53" i="1"/>
  <c r="I51" i="1" l="1"/>
  <c r="H34" i="1"/>
  <c r="I50" i="1"/>
  <c r="I45" i="1"/>
  <c r="I47" i="1"/>
  <c r="I49" i="1"/>
  <c r="I48" i="1"/>
  <c r="J45" i="1"/>
  <c r="J53" i="1" s="1"/>
  <c r="J51" i="1"/>
  <c r="J49" i="1"/>
  <c r="J47" i="1"/>
  <c r="I34" i="1"/>
  <c r="J50" i="1"/>
  <c r="J48" i="1"/>
  <c r="M47" i="1"/>
  <c r="L34" i="1"/>
  <c r="M51" i="1"/>
  <c r="M50" i="1"/>
  <c r="M45" i="1"/>
  <c r="M48" i="1"/>
  <c r="M49" i="1"/>
  <c r="K34" i="1"/>
  <c r="L50" i="1"/>
  <c r="L45" i="1"/>
  <c r="L53" i="1" s="1"/>
  <c r="L51" i="1"/>
  <c r="L47" i="1"/>
  <c r="L48" i="1"/>
  <c r="L49" i="1"/>
  <c r="C53" i="1"/>
  <c r="I53" i="1" l="1"/>
  <c r="M53" i="1"/>
</calcChain>
</file>

<file path=xl/sharedStrings.xml><?xml version="1.0" encoding="utf-8"?>
<sst xmlns="http://schemas.openxmlformats.org/spreadsheetml/2006/main" count="65" uniqueCount="37">
  <si>
    <t>Table 8.1 Tourism Gross Fixed Capital Formation at Current Prices: 2012-2023</t>
  </si>
  <si>
    <t>Levels (in million PhP)</t>
  </si>
  <si>
    <t>Capital Goods</t>
  </si>
  <si>
    <t>2018</t>
  </si>
  <si>
    <t>2019</t>
  </si>
  <si>
    <t>2020</t>
  </si>
  <si>
    <r>
      <t>2021</t>
    </r>
    <r>
      <rPr>
        <vertAlign val="superscript"/>
        <sz val="18"/>
        <rFont val="Arial"/>
        <family val="2"/>
      </rPr>
      <t>r</t>
    </r>
  </si>
  <si>
    <r>
      <t>2022</t>
    </r>
    <r>
      <rPr>
        <vertAlign val="superscript"/>
        <sz val="18"/>
        <rFont val="Arial"/>
        <family val="2"/>
      </rPr>
      <t>r</t>
    </r>
  </si>
  <si>
    <t>A. Tourism-specific fixed assets</t>
  </si>
  <si>
    <t>A.1. Accommodation  for visitors</t>
  </si>
  <si>
    <t>A.2. Other non-residential buildings and structures proper to  tourism industries</t>
  </si>
  <si>
    <t>A.3. Passenger transport equipment for tourism purposes</t>
  </si>
  <si>
    <t>A.4. Other machinery and equipment specialized for the production of tourism characteristic products</t>
  </si>
  <si>
    <t xml:space="preserve">A.5. Improvements of land used for tourism purposes </t>
  </si>
  <si>
    <t>A.6. Other tourism specific assets</t>
  </si>
  <si>
    <t>B. Non-tourism-specific fixed assets</t>
  </si>
  <si>
    <t>TOTAL TOURISM GROSS FIXED CAPITAL FORMATION</t>
  </si>
  <si>
    <r>
      <rPr>
        <i/>
        <vertAlign val="superscript"/>
        <sz val="14"/>
        <rFont val="Arial"/>
        <family val="2"/>
      </rPr>
      <t xml:space="preserve">r </t>
    </r>
    <r>
      <rPr>
        <i/>
        <sz val="14"/>
        <rFont val="Arial"/>
        <family val="2"/>
      </rPr>
      <t>- Revised</t>
    </r>
  </si>
  <si>
    <r>
      <rPr>
        <b/>
        <sz val="14"/>
        <rFont val="Arial"/>
        <family val="2"/>
      </rPr>
      <t>Note:</t>
    </r>
    <r>
      <rPr>
        <sz val="14"/>
        <rFont val="Arial"/>
        <family val="2"/>
      </rPr>
      <t xml:space="preserve"> The estimates consisted of public and private tourism capital formation. For private, there is no available disaggregation in A.1 Accommodation for visitors and A.2 Other non-residential buildings and structures proper to tourism industries. </t>
    </r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</si>
  <si>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</si>
  <si>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8.2 Tourism Gross Fixed Capital Formation at Current Prices: 2012-2023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</si>
  <si>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</si>
  <si>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</si>
  <si>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</si>
  <si>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</si>
  <si>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</si>
  <si>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</si>
  <si>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</si>
  <si>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</si>
  <si>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</si>
  <si>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</si>
  <si>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</si>
  <si>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</si>
  <si>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**</t>
  </si>
  <si>
    <t>**Growth rates greater than 1,000</t>
  </si>
  <si>
    <t>Table 8.3 Tourism Gross Fixed Capital Formation at Current Prices: 2012-2023</t>
  </si>
  <si>
    <t>Percent share to total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</si>
</sst>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"/>
    <numFmt numFmtId="168" formatCode="#,##0.0_);[Red]\(#,##0.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color rgb="FFFF0000"/>
      <name val="Arial"/>
      <family val="2"/>
    </font>
    <font>
      <i/>
      <sz val="12"/>
      <name val="Arial"/>
      <family val="2"/>
    </font>
    <font>
      <i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3" fillId="0" borderId="0" xfId="2" applyFont="1"/>
    <xf numFmtId="0" fontId="2" fillId="0" borderId="0" xfId="2" applyFont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2" fontId="3" fillId="0" borderId="0" xfId="2" quotePrefix="1" applyNumberFormat="1" applyFont="1"/>
    <xf numFmtId="0" fontId="3" fillId="0" borderId="0" xfId="2" quotePrefix="1" applyFont="1"/>
    <xf numFmtId="0" fontId="3" fillId="0" borderId="0" xfId="2" quotePrefix="1" applyFont="1" applyProtection="1">
      <protection locked="0"/>
    </xf>
    <xf numFmtId="3" fontId="3" fillId="0" borderId="0" xfId="1" applyNumberFormat="1" applyFont="1" applyBorder="1"/>
    <xf numFmtId="3" fontId="3" fillId="0" borderId="0" xfId="1" applyNumberFormat="1" applyFont="1" applyBorder="1" applyProtection="1">
      <protection locked="0"/>
    </xf>
    <xf numFmtId="0" fontId="3" fillId="0" borderId="0" xfId="2" applyFont="1" applyAlignment="1">
      <alignment horizontal="left" indent="2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>
      <alignment horizontal="left" wrapText="1" indent="2"/>
    </xf>
    <xf numFmtId="164" fontId="3" fillId="0" borderId="0" xfId="1" applyFont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vertical="center" wrapText="1"/>
    </xf>
    <xf numFmtId="164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2" fontId="3" fillId="0" borderId="0" xfId="2" applyNumberFormat="1" applyFont="1"/>
    <xf numFmtId="0" fontId="3" fillId="0" borderId="0" xfId="2" applyFont="1" applyProtection="1">
      <protection locked="0"/>
    </xf>
    <xf numFmtId="0" fontId="5" fillId="0" borderId="1" xfId="2" applyFont="1" applyBorder="1" applyAlignment="1">
      <alignment horizontal="left" vertical="top"/>
    </xf>
    <xf numFmtId="165" fontId="3" fillId="0" borderId="1" xfId="1" applyNumberFormat="1" applyFont="1" applyBorder="1"/>
    <xf numFmtId="165" fontId="3" fillId="0" borderId="1" xfId="1" applyNumberFormat="1" applyFont="1" applyBorder="1" applyProtection="1">
      <protection locked="0"/>
    </xf>
    <xf numFmtId="0" fontId="7" fillId="0" borderId="0" xfId="0" applyFont="1" applyAlignment="1">
      <alignment horizontal="left" vertical="center"/>
    </xf>
    <xf numFmtId="0" fontId="9" fillId="0" borderId="0" xfId="2" applyFont="1" applyAlignment="1">
      <alignment horizontal="left" vertical="top" wrapText="1"/>
    </xf>
    <xf numFmtId="165" fontId="9" fillId="0" borderId="0" xfId="1" applyNumberFormat="1" applyFont="1" applyBorder="1"/>
    <xf numFmtId="0" fontId="9" fillId="0" borderId="0" xfId="2" applyFont="1"/>
    <xf numFmtId="0" fontId="9" fillId="0" borderId="0" xfId="2" applyFont="1" applyAlignment="1">
      <alignment horizontal="left" vertical="top" wrapText="1"/>
    </xf>
    <xf numFmtId="0" fontId="9" fillId="2" borderId="0" xfId="0" applyFont="1" applyFill="1"/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2" quotePrefix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 applyProtection="1">
      <alignment horizontal="center" vertical="center"/>
      <protection locked="0"/>
    </xf>
    <xf numFmtId="167" fontId="3" fillId="0" borderId="0" xfId="2" applyNumberFormat="1" applyFont="1"/>
    <xf numFmtId="167" fontId="3" fillId="0" borderId="0" xfId="2" applyNumberFormat="1" applyFont="1" applyProtection="1">
      <protection locked="0"/>
    </xf>
    <xf numFmtId="0" fontId="5" fillId="0" borderId="0" xfId="2" applyFont="1" applyAlignment="1">
      <alignment horizontal="left" indent="2"/>
    </xf>
    <xf numFmtId="167" fontId="3" fillId="0" borderId="0" xfId="2" applyNumberFormat="1" applyFont="1" applyAlignment="1">
      <alignment horizontal="right" vertical="center"/>
    </xf>
    <xf numFmtId="167" fontId="3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left" wrapText="1" indent="2"/>
    </xf>
    <xf numFmtId="167" fontId="3" fillId="0" borderId="0" xfId="1" applyNumberFormat="1" applyFont="1" applyBorder="1"/>
    <xf numFmtId="167" fontId="11" fillId="0" borderId="0" xfId="2" applyNumberFormat="1" applyFont="1" applyAlignment="1" applyProtection="1">
      <alignment horizontal="right"/>
      <protection locked="0"/>
    </xf>
    <xf numFmtId="167" fontId="11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 applyProtection="1">
      <alignment horizontal="right"/>
      <protection locked="0"/>
    </xf>
    <xf numFmtId="164" fontId="3" fillId="0" borderId="0" xfId="1" quotePrefix="1" applyFont="1" applyBorder="1" applyAlignment="1">
      <alignment horizontal="center"/>
    </xf>
    <xf numFmtId="164" fontId="3" fillId="0" borderId="0" xfId="1" applyFont="1" applyBorder="1" applyAlignment="1">
      <alignment horizontal="right"/>
    </xf>
    <xf numFmtId="164" fontId="3" fillId="0" borderId="0" xfId="1" applyFont="1" applyBorder="1" applyAlignment="1" applyProtection="1">
      <alignment horizontal="right"/>
      <protection locked="0"/>
    </xf>
    <xf numFmtId="167" fontId="3" fillId="0" borderId="1" xfId="2" applyNumberFormat="1" applyFont="1" applyBorder="1"/>
    <xf numFmtId="167" fontId="3" fillId="0" borderId="1" xfId="2" applyNumberFormat="1" applyFont="1" applyBorder="1" applyProtection="1">
      <protection locked="0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3" fontId="3" fillId="0" borderId="0" xfId="2" applyNumberFormat="1" applyFont="1"/>
    <xf numFmtId="0" fontId="3" fillId="0" borderId="1" xfId="2" quotePrefix="1" applyFont="1" applyBorder="1" applyAlignment="1" applyProtection="1">
      <alignment horizontal="center" vertical="center" wrapText="1"/>
      <protection locked="0"/>
    </xf>
    <xf numFmtId="168" fontId="3" fillId="0" borderId="0" xfId="2" applyNumberFormat="1" applyFont="1" applyAlignment="1">
      <alignment vertical="center"/>
    </xf>
    <xf numFmtId="168" fontId="3" fillId="0" borderId="0" xfId="2" applyNumberFormat="1" applyFont="1" applyAlignment="1" applyProtection="1">
      <alignment vertical="center"/>
      <protection locked="0"/>
    </xf>
    <xf numFmtId="167" fontId="3" fillId="0" borderId="0" xfId="2" applyNumberFormat="1" applyFont="1" applyAlignment="1">
      <alignment vertical="center"/>
    </xf>
    <xf numFmtId="167" fontId="3" fillId="0" borderId="0" xfId="2" applyNumberFormat="1" applyFont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Normal 2" xfId="2" xr:uid="{AA57F6FA-48E4-F242-A3A6-27A9F72AE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6333-3BC1-2E41-B7E7-D49666637D71}">
  <sheetPr>
    <pageSetUpPr fitToPage="1"/>
  </sheetPr>
  <dimension ref="A1:V57"/>
  <sheetViews>
    <sheetView tabSelected="1" zoomScaleNormal="100" zoomScaleSheetLayoutView="85" workbookViewId="0">
      <pane xSplit="1" topLeftCell="B1" activePane="topRight" state="frozen"/>
      <selection activeCell="F20" sqref="F20"/>
      <selection pane="topRight" activeCell="A5" sqref="A5"/>
    </sheetView>
  </sheetViews>
  <sheetFormatPr baseColWidth="10" defaultColWidth="9.1640625" defaultRowHeight="23" x14ac:dyDescent="0.25"/>
  <cols>
    <col min="1" max="1" width="114.5" style="2" bestFit="1" customWidth="1"/>
    <col min="2" max="2" width="16.1640625" style="25" bestFit="1" customWidth="1"/>
    <col min="3" max="13" width="16.1640625" style="2" bestFit="1" customWidth="1"/>
    <col min="14" max="16384" width="9.1640625" style="2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2" s="8" customFormat="1" ht="27" x14ac:dyDescent="0.25">
      <c r="A4" s="4" t="s">
        <v>2</v>
      </c>
      <c r="B4" s="5">
        <v>2012</v>
      </c>
      <c r="C4" s="5">
        <v>2013</v>
      </c>
      <c r="D4" s="5">
        <v>2014</v>
      </c>
      <c r="E4" s="5">
        <v>2015</v>
      </c>
      <c r="F4" s="5">
        <v>2016</v>
      </c>
      <c r="G4" s="5">
        <v>2017</v>
      </c>
      <c r="H4" s="6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>
        <v>2023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9"/>
      <c r="B5" s="10"/>
      <c r="C5" s="11"/>
      <c r="D5" s="11"/>
      <c r="E5" s="11"/>
      <c r="F5" s="11"/>
      <c r="G5" s="11"/>
      <c r="H5" s="11"/>
      <c r="I5" s="12"/>
      <c r="J5" s="12"/>
      <c r="K5" s="12"/>
    </row>
    <row r="6" spans="1:22" x14ac:dyDescent="0.25">
      <c r="A6" s="2" t="s">
        <v>8</v>
      </c>
      <c r="B6" s="13">
        <f>SUM(B7:B12)</f>
        <v>252283.4281419031</v>
      </c>
      <c r="C6" s="13">
        <f t="shared" ref="C6:M6" si="0">SUM(C7:C12)</f>
        <v>359155.42286046775</v>
      </c>
      <c r="D6" s="13">
        <f t="shared" si="0"/>
        <v>354258.70960622537</v>
      </c>
      <c r="E6" s="13">
        <f>SUM(E7:E12)</f>
        <v>344884.44033935328</v>
      </c>
      <c r="F6" s="13">
        <f t="shared" si="0"/>
        <v>737691.34756768902</v>
      </c>
      <c r="G6" s="13">
        <f t="shared" si="0"/>
        <v>839119.86754454952</v>
      </c>
      <c r="H6" s="13">
        <f t="shared" si="0"/>
        <v>540263.49036284431</v>
      </c>
      <c r="I6" s="14">
        <f t="shared" si="0"/>
        <v>596228.80985313142</v>
      </c>
      <c r="J6" s="14">
        <f t="shared" si="0"/>
        <v>414353.35012626572</v>
      </c>
      <c r="K6" s="14">
        <f t="shared" si="0"/>
        <v>318118.14873769722</v>
      </c>
      <c r="L6" s="14">
        <f t="shared" si="0"/>
        <v>378877.64954467537</v>
      </c>
      <c r="M6" s="14">
        <f t="shared" si="0"/>
        <v>508867.1299171971</v>
      </c>
    </row>
    <row r="7" spans="1:22" x14ac:dyDescent="0.25">
      <c r="A7" s="15" t="s">
        <v>9</v>
      </c>
      <c r="B7" s="16">
        <v>60403.121002558801</v>
      </c>
      <c r="C7" s="16">
        <v>79129.050726580332</v>
      </c>
      <c r="D7" s="16">
        <v>156221.30722227195</v>
      </c>
      <c r="E7" s="16">
        <v>216281.73563187069</v>
      </c>
      <c r="F7" s="16">
        <v>377310.21096852003</v>
      </c>
      <c r="G7" s="16">
        <v>420518.44879917271</v>
      </c>
      <c r="H7" s="16">
        <v>244955.67028447628</v>
      </c>
      <c r="I7" s="17">
        <v>369238.58338944154</v>
      </c>
      <c r="J7" s="17">
        <v>275996.66642114578</v>
      </c>
      <c r="K7" s="17">
        <v>162353.43878963566</v>
      </c>
      <c r="L7" s="17">
        <v>178255.53035789717</v>
      </c>
      <c r="M7" s="17">
        <v>261359.22429346247</v>
      </c>
    </row>
    <row r="8" spans="1:22" ht="24" x14ac:dyDescent="0.25">
      <c r="A8" s="18" t="s">
        <v>10</v>
      </c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</row>
    <row r="9" spans="1:22" ht="24" x14ac:dyDescent="0.25">
      <c r="A9" s="18" t="s">
        <v>11</v>
      </c>
      <c r="B9" s="13">
        <v>174872.33171201285</v>
      </c>
      <c r="C9" s="13">
        <v>260342.86325365899</v>
      </c>
      <c r="D9" s="13">
        <v>168088.97608513985</v>
      </c>
      <c r="E9" s="13">
        <v>93895.168388670936</v>
      </c>
      <c r="F9" s="13">
        <v>297410.13629025908</v>
      </c>
      <c r="G9" s="13">
        <v>379785.90211514104</v>
      </c>
      <c r="H9" s="13">
        <v>137874.68451719914</v>
      </c>
      <c r="I9" s="14">
        <v>96479.45380362797</v>
      </c>
      <c r="J9" s="14">
        <v>29206.320707958716</v>
      </c>
      <c r="K9" s="14">
        <v>44280.448233434552</v>
      </c>
      <c r="L9" s="14">
        <v>56033.282881670151</v>
      </c>
      <c r="M9" s="14">
        <v>84353.765787688943</v>
      </c>
    </row>
    <row r="10" spans="1:22" ht="48" x14ac:dyDescent="0.25">
      <c r="A10" s="18" t="s">
        <v>12</v>
      </c>
      <c r="B10" s="13">
        <v>16834.16080054691</v>
      </c>
      <c r="C10" s="13">
        <v>19504.997444322431</v>
      </c>
      <c r="D10" s="13">
        <v>16696.898458454794</v>
      </c>
      <c r="E10" s="13">
        <v>20678.789039134204</v>
      </c>
      <c r="F10" s="13">
        <v>50655.833291487725</v>
      </c>
      <c r="G10" s="13">
        <v>36199.11481422936</v>
      </c>
      <c r="H10" s="13">
        <v>114255.73546039495</v>
      </c>
      <c r="I10" s="14">
        <v>42322.213497964054</v>
      </c>
      <c r="J10" s="14">
        <v>28782.350570821756</v>
      </c>
      <c r="K10" s="14">
        <v>32536.570205032036</v>
      </c>
      <c r="L10" s="14">
        <v>37563.287937535672</v>
      </c>
      <c r="M10" s="14">
        <v>37485.693204818279</v>
      </c>
    </row>
    <row r="11" spans="1:22" x14ac:dyDescent="0.25">
      <c r="A11" s="15" t="s">
        <v>13</v>
      </c>
      <c r="B11" s="13">
        <v>90.393000000000001</v>
      </c>
      <c r="C11" s="13">
        <v>117.94799999999999</v>
      </c>
      <c r="D11" s="13">
        <v>7.5650000000000004</v>
      </c>
      <c r="E11" s="13">
        <v>24.434999999999999</v>
      </c>
      <c r="F11" s="13">
        <v>64.721000000000004</v>
      </c>
      <c r="G11" s="13">
        <v>18.143999999999998</v>
      </c>
      <c r="H11" s="13">
        <v>35.067</v>
      </c>
      <c r="I11" s="14">
        <v>0.105</v>
      </c>
      <c r="J11" s="14">
        <v>32.765000000000001</v>
      </c>
      <c r="K11" s="19">
        <v>0</v>
      </c>
      <c r="L11" s="20">
        <v>0</v>
      </c>
      <c r="M11" s="20">
        <v>0</v>
      </c>
    </row>
    <row r="12" spans="1:22" ht="24" x14ac:dyDescent="0.25">
      <c r="A12" s="18" t="s">
        <v>14</v>
      </c>
      <c r="B12" s="13">
        <v>83.421626784535107</v>
      </c>
      <c r="C12" s="13">
        <v>60.563435906017673</v>
      </c>
      <c r="D12" s="13">
        <v>13243.962840358698</v>
      </c>
      <c r="E12" s="13">
        <v>14004.312279677453</v>
      </c>
      <c r="F12" s="13">
        <v>12250.446017422177</v>
      </c>
      <c r="G12" s="13">
        <v>2598.2578160065032</v>
      </c>
      <c r="H12" s="13">
        <v>43142.33310077394</v>
      </c>
      <c r="I12" s="14">
        <v>88188.454162097885</v>
      </c>
      <c r="J12" s="14">
        <v>80335.247426339469</v>
      </c>
      <c r="K12" s="14">
        <v>78947.691509594966</v>
      </c>
      <c r="L12" s="14">
        <v>107025.54836757237</v>
      </c>
      <c r="M12" s="14">
        <v>125668.44663122737</v>
      </c>
    </row>
    <row r="13" spans="1:22" s="24" customFormat="1" ht="24" x14ac:dyDescent="0.2">
      <c r="A13" s="21" t="s">
        <v>15</v>
      </c>
      <c r="B13" s="22">
        <v>0</v>
      </c>
      <c r="C13" s="23">
        <v>7.5</v>
      </c>
      <c r="D13" s="23">
        <v>10</v>
      </c>
      <c r="E13" s="23">
        <v>10</v>
      </c>
      <c r="F13" s="23">
        <v>420</v>
      </c>
      <c r="G13" s="22">
        <v>0</v>
      </c>
      <c r="H13" s="22">
        <v>0</v>
      </c>
      <c r="I13" s="19">
        <v>0</v>
      </c>
      <c r="J13" s="19">
        <v>0</v>
      </c>
      <c r="K13" s="19">
        <v>0</v>
      </c>
      <c r="L13" s="19">
        <v>0</v>
      </c>
      <c r="M13" s="19"/>
    </row>
    <row r="14" spans="1:22" x14ac:dyDescent="0.25">
      <c r="I14" s="26"/>
      <c r="J14" s="26"/>
      <c r="K14" s="26"/>
      <c r="L14" s="26"/>
    </row>
    <row r="15" spans="1:22" x14ac:dyDescent="0.25">
      <c r="A15" s="27" t="s">
        <v>16</v>
      </c>
      <c r="B15" s="28">
        <f>SUM(B6,B13)</f>
        <v>252283.4281419031</v>
      </c>
      <c r="C15" s="28">
        <f t="shared" ref="C15:M15" si="1">SUM(C6,C13)</f>
        <v>359162.92286046775</v>
      </c>
      <c r="D15" s="28">
        <f t="shared" si="1"/>
        <v>354268.70960622537</v>
      </c>
      <c r="E15" s="28">
        <f t="shared" si="1"/>
        <v>344894.44033935328</v>
      </c>
      <c r="F15" s="28">
        <f t="shared" si="1"/>
        <v>738111.34756768902</v>
      </c>
      <c r="G15" s="28">
        <f t="shared" si="1"/>
        <v>839119.86754454952</v>
      </c>
      <c r="H15" s="28">
        <f t="shared" si="1"/>
        <v>540263.49036284431</v>
      </c>
      <c r="I15" s="29">
        <f t="shared" si="1"/>
        <v>596228.80985313142</v>
      </c>
      <c r="J15" s="29">
        <f t="shared" si="1"/>
        <v>414353.35012626572</v>
      </c>
      <c r="K15" s="29">
        <f t="shared" si="1"/>
        <v>318118.14873769722</v>
      </c>
      <c r="L15" s="29">
        <f t="shared" si="1"/>
        <v>378877.64954467537</v>
      </c>
      <c r="M15" s="29">
        <f t="shared" si="1"/>
        <v>508867.1299171971</v>
      </c>
    </row>
    <row r="16" spans="1:22" x14ac:dyDescent="0.25">
      <c r="A16" s="30" t="s">
        <v>17</v>
      </c>
      <c r="B16" s="31"/>
      <c r="C16" s="31"/>
      <c r="D16" s="32"/>
      <c r="E16" s="32"/>
      <c r="F16" s="32"/>
      <c r="G16" s="32"/>
      <c r="H16" s="32"/>
      <c r="I16" s="32"/>
      <c r="J16" s="33"/>
      <c r="K16" s="33"/>
      <c r="L16" s="33"/>
    </row>
    <row r="17" spans="1:22" x14ac:dyDescent="0.25">
      <c r="A17" s="34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22" x14ac:dyDescent="0.25">
      <c r="A18" s="35" t="s">
        <v>19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22" x14ac:dyDescent="0.25">
      <c r="B19" s="2"/>
    </row>
    <row r="20" spans="1:22" x14ac:dyDescent="0.25">
      <c r="A20" s="1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2" x14ac:dyDescent="0.25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22" x14ac:dyDescent="0.25">
      <c r="A22" s="37" t="s">
        <v>21</v>
      </c>
      <c r="C22" s="24"/>
      <c r="D22" s="24"/>
      <c r="E22" s="24"/>
      <c r="F22" s="24"/>
      <c r="G22" s="24"/>
      <c r="H22" s="24"/>
    </row>
    <row r="23" spans="1:22" s="8" customFormat="1" ht="24" x14ac:dyDescent="0.25">
      <c r="A23" s="38" t="s">
        <v>2</v>
      </c>
      <c r="B23" s="5" t="s">
        <v>22</v>
      </c>
      <c r="C23" s="5" t="s">
        <v>23</v>
      </c>
      <c r="D23" s="5" t="s">
        <v>24</v>
      </c>
      <c r="E23" s="5" t="s">
        <v>25</v>
      </c>
      <c r="F23" s="5" t="s">
        <v>26</v>
      </c>
      <c r="G23" s="5" t="s">
        <v>27</v>
      </c>
      <c r="H23" s="5" t="s">
        <v>28</v>
      </c>
      <c r="I23" s="39" t="s">
        <v>29</v>
      </c>
      <c r="J23" s="39" t="s">
        <v>30</v>
      </c>
      <c r="K23" s="39" t="s">
        <v>31</v>
      </c>
      <c r="L23" s="39" t="s">
        <v>32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0"/>
      <c r="B24" s="41"/>
      <c r="C24" s="41"/>
      <c r="D24" s="41"/>
      <c r="E24" s="41"/>
      <c r="F24" s="41"/>
      <c r="G24" s="41"/>
      <c r="H24" s="41"/>
      <c r="I24" s="42"/>
      <c r="J24" s="42"/>
      <c r="K24" s="26"/>
      <c r="L24" s="26"/>
    </row>
    <row r="25" spans="1:22" x14ac:dyDescent="0.25">
      <c r="A25" s="2" t="s">
        <v>8</v>
      </c>
      <c r="B25" s="43">
        <f t="shared" ref="B25:L32" si="2">IFERROR(((C6/B6)-1)*100,0)</f>
        <v>42.361876681987944</v>
      </c>
      <c r="C25" s="43">
        <f t="shared" si="2"/>
        <v>-1.363396719794141</v>
      </c>
      <c r="D25" s="43">
        <f t="shared" si="2"/>
        <v>-2.6461647978371583</v>
      </c>
      <c r="E25" s="43">
        <f t="shared" si="2"/>
        <v>113.89522439511293</v>
      </c>
      <c r="F25" s="43">
        <f t="shared" si="2"/>
        <v>13.749452302957055</v>
      </c>
      <c r="G25" s="43">
        <f t="shared" si="2"/>
        <v>-35.615457188044552</v>
      </c>
      <c r="H25" s="43">
        <f t="shared" si="2"/>
        <v>10.358893482271103</v>
      </c>
      <c r="I25" s="44">
        <f t="shared" si="2"/>
        <v>-30.504305850578895</v>
      </c>
      <c r="J25" s="44">
        <f t="shared" si="2"/>
        <v>-23.225394789071409</v>
      </c>
      <c r="K25" s="44">
        <f t="shared" si="2"/>
        <v>19.099665029509861</v>
      </c>
      <c r="L25" s="44">
        <f t="shared" si="2"/>
        <v>34.309091742080724</v>
      </c>
    </row>
    <row r="26" spans="1:22" x14ac:dyDescent="0.25">
      <c r="A26" s="45" t="s">
        <v>9</v>
      </c>
      <c r="B26" s="46">
        <f t="shared" si="2"/>
        <v>31.001592985945649</v>
      </c>
      <c r="C26" s="46">
        <f t="shared" si="2"/>
        <v>97.425984247016203</v>
      </c>
      <c r="D26" s="46">
        <f t="shared" si="2"/>
        <v>38.445734117526406</v>
      </c>
      <c r="E26" s="46">
        <f t="shared" si="2"/>
        <v>74.453108518942642</v>
      </c>
      <c r="F26" s="46">
        <f t="shared" si="2"/>
        <v>11.451648159677719</v>
      </c>
      <c r="G26" s="46">
        <f t="shared" si="2"/>
        <v>-41.749126350111709</v>
      </c>
      <c r="H26" s="46">
        <f t="shared" si="2"/>
        <v>50.736899848299409</v>
      </c>
      <c r="I26" s="47">
        <f t="shared" si="2"/>
        <v>-25.252484751831062</v>
      </c>
      <c r="J26" s="47">
        <f t="shared" si="2"/>
        <v>-41.175579801424448</v>
      </c>
      <c r="K26" s="47">
        <f t="shared" si="2"/>
        <v>9.7947365247163845</v>
      </c>
      <c r="L26" s="47">
        <f t="shared" si="2"/>
        <v>46.620541740675137</v>
      </c>
    </row>
    <row r="27" spans="1:22" ht="24" x14ac:dyDescent="0.25">
      <c r="A27" s="48" t="s">
        <v>10</v>
      </c>
      <c r="B27" s="46">
        <f t="shared" si="2"/>
        <v>0</v>
      </c>
      <c r="C27" s="46">
        <f t="shared" si="2"/>
        <v>0</v>
      </c>
      <c r="D27" s="46">
        <f t="shared" si="2"/>
        <v>0</v>
      </c>
      <c r="E27" s="46">
        <f t="shared" si="2"/>
        <v>0</v>
      </c>
      <c r="F27" s="46">
        <f t="shared" si="2"/>
        <v>0</v>
      </c>
      <c r="G27" s="46">
        <f t="shared" si="2"/>
        <v>0</v>
      </c>
      <c r="H27" s="46">
        <f t="shared" si="2"/>
        <v>0</v>
      </c>
      <c r="I27" s="47">
        <f t="shared" si="2"/>
        <v>0</v>
      </c>
      <c r="J27" s="47">
        <f t="shared" si="2"/>
        <v>0</v>
      </c>
      <c r="K27" s="47">
        <f t="shared" si="2"/>
        <v>0</v>
      </c>
      <c r="L27" s="47">
        <f t="shared" si="2"/>
        <v>0</v>
      </c>
    </row>
    <row r="28" spans="1:22" ht="24" x14ac:dyDescent="0.25">
      <c r="A28" s="18" t="s">
        <v>11</v>
      </c>
      <c r="B28" s="49">
        <f t="shared" si="2"/>
        <v>48.87596036770563</v>
      </c>
      <c r="C28" s="43">
        <f t="shared" si="2"/>
        <v>-35.43553528434299</v>
      </c>
      <c r="D28" s="43">
        <f t="shared" si="2"/>
        <v>-44.13960357453098</v>
      </c>
      <c r="E28" s="43">
        <f t="shared" si="2"/>
        <v>216.74700774714574</v>
      </c>
      <c r="F28" s="43">
        <f t="shared" si="2"/>
        <v>27.69769949753389</v>
      </c>
      <c r="G28" s="43">
        <f t="shared" si="2"/>
        <v>-63.696734462934543</v>
      </c>
      <c r="H28" s="43">
        <f t="shared" si="2"/>
        <v>-30.023808111348636</v>
      </c>
      <c r="I28" s="44">
        <f t="shared" si="2"/>
        <v>-69.727937341556085</v>
      </c>
      <c r="J28" s="44">
        <f t="shared" si="2"/>
        <v>51.612552215000981</v>
      </c>
      <c r="K28" s="44">
        <f t="shared" si="2"/>
        <v>26.541814993104484</v>
      </c>
      <c r="L28" s="44">
        <f t="shared" si="2"/>
        <v>50.542251764590262</v>
      </c>
    </row>
    <row r="29" spans="1:22" ht="48" x14ac:dyDescent="0.25">
      <c r="A29" s="18" t="s">
        <v>12</v>
      </c>
      <c r="B29" s="49">
        <f t="shared" si="2"/>
        <v>15.86557640395565</v>
      </c>
      <c r="C29" s="43">
        <f t="shared" si="2"/>
        <v>-14.396818014887902</v>
      </c>
      <c r="D29" s="43">
        <f t="shared" si="2"/>
        <v>23.848085263183137</v>
      </c>
      <c r="E29" s="43">
        <f t="shared" si="2"/>
        <v>144.96518241770616</v>
      </c>
      <c r="F29" s="43">
        <f t="shared" si="2"/>
        <v>-28.539099128170275</v>
      </c>
      <c r="G29" s="43">
        <f t="shared" si="2"/>
        <v>215.63129664011186</v>
      </c>
      <c r="H29" s="43">
        <f t="shared" si="2"/>
        <v>-62.958346618289099</v>
      </c>
      <c r="I29" s="44">
        <f t="shared" si="2"/>
        <v>-31.992331704941769</v>
      </c>
      <c r="J29" s="44">
        <f t="shared" si="2"/>
        <v>13.043478241892226</v>
      </c>
      <c r="K29" s="44">
        <f t="shared" si="2"/>
        <v>15.449439510149144</v>
      </c>
      <c r="L29" s="44">
        <f t="shared" si="2"/>
        <v>-0.20657066241492883</v>
      </c>
    </row>
    <row r="30" spans="1:22" x14ac:dyDescent="0.25">
      <c r="A30" s="15" t="s">
        <v>13</v>
      </c>
      <c r="B30" s="49">
        <f t="shared" si="2"/>
        <v>30.483555142544215</v>
      </c>
      <c r="C30" s="43">
        <f t="shared" si="2"/>
        <v>-93.586156611388077</v>
      </c>
      <c r="D30" s="43">
        <f t="shared" si="2"/>
        <v>223.00066093853269</v>
      </c>
      <c r="E30" s="43">
        <f t="shared" si="2"/>
        <v>164.87006343359937</v>
      </c>
      <c r="F30" s="43">
        <f t="shared" si="2"/>
        <v>-71.965822530554235</v>
      </c>
      <c r="G30" s="43">
        <f t="shared" si="2"/>
        <v>93.270502645502674</v>
      </c>
      <c r="H30" s="43">
        <f t="shared" si="2"/>
        <v>-99.700573188467786</v>
      </c>
      <c r="I30" s="50" t="s">
        <v>33</v>
      </c>
      <c r="J30" s="44">
        <f t="shared" si="2"/>
        <v>-100</v>
      </c>
      <c r="K30" s="44">
        <f t="shared" si="2"/>
        <v>0</v>
      </c>
      <c r="L30" s="44">
        <f t="shared" si="2"/>
        <v>0</v>
      </c>
    </row>
    <row r="31" spans="1:22" ht="24" x14ac:dyDescent="0.25">
      <c r="A31" s="18" t="s">
        <v>14</v>
      </c>
      <c r="B31" s="49">
        <f>IFERROR(((C12/B12)-1)*100,0)</f>
        <v>-27.400797322685321</v>
      </c>
      <c r="C31" s="51" t="s">
        <v>33</v>
      </c>
      <c r="D31" s="52">
        <f>IFERROR(((E12/D12)-1)*100,0)</f>
        <v>5.741102179792601</v>
      </c>
      <c r="E31" s="52">
        <f>IFERROR(((F12/E12)-1)*100,0)</f>
        <v>-12.523758591133561</v>
      </c>
      <c r="F31" s="52">
        <f>IFERROR(((G12/F12)-1)*100,0)</f>
        <v>-78.790504343177815</v>
      </c>
      <c r="G31" s="51" t="s">
        <v>33</v>
      </c>
      <c r="H31" s="52">
        <f>IFERROR(((I12/H12)-1)*100,0)</f>
        <v>104.41280715185952</v>
      </c>
      <c r="I31" s="53">
        <f>IFERROR(((J12/I12)-1)*100,0)</f>
        <v>-8.9050282266242675</v>
      </c>
      <c r="J31" s="53">
        <f t="shared" si="2"/>
        <v>-1.7272068751848613</v>
      </c>
      <c r="K31" s="53">
        <f t="shared" si="2"/>
        <v>35.565139804708458</v>
      </c>
      <c r="L31" s="53">
        <f t="shared" si="2"/>
        <v>17.41911024798226</v>
      </c>
    </row>
    <row r="32" spans="1:22" ht="24" x14ac:dyDescent="0.25">
      <c r="A32" s="21" t="s">
        <v>15</v>
      </c>
      <c r="B32" s="54">
        <f>IFERROR(((C13/B13)-1)*100,0)</f>
        <v>0</v>
      </c>
      <c r="C32" s="52">
        <f>IFERROR(((D13/C13)-1)*100,0)</f>
        <v>33.333333333333329</v>
      </c>
      <c r="D32" s="55">
        <f>IFERROR(((E13/D13)-1)*100,0)</f>
        <v>0</v>
      </c>
      <c r="E32" s="51" t="s">
        <v>33</v>
      </c>
      <c r="F32" s="52">
        <f>IFERROR(((G13/F13)-1)*100,0)</f>
        <v>-100</v>
      </c>
      <c r="G32" s="55">
        <f>IFERROR(((H13/G13)-1)*100,0)</f>
        <v>0</v>
      </c>
      <c r="H32" s="55">
        <f>IFERROR(((I13/H13)-1)*100,0)</f>
        <v>0</v>
      </c>
      <c r="I32" s="56">
        <f>IFERROR(((J13/I13)-1)*100,0)</f>
        <v>0</v>
      </c>
      <c r="J32" s="56">
        <f t="shared" si="2"/>
        <v>0</v>
      </c>
      <c r="K32" s="56">
        <f t="shared" si="2"/>
        <v>0</v>
      </c>
      <c r="L32" s="56">
        <f t="shared" si="2"/>
        <v>0</v>
      </c>
    </row>
    <row r="33" spans="1:22" x14ac:dyDescent="0.25">
      <c r="B33" s="43"/>
      <c r="C33" s="43"/>
      <c r="D33" s="43"/>
      <c r="E33" s="43"/>
      <c r="F33" s="43"/>
      <c r="G33" s="43"/>
      <c r="H33" s="43"/>
      <c r="I33" s="44"/>
      <c r="J33" s="44"/>
      <c r="K33" s="44"/>
      <c r="L33" s="44"/>
    </row>
    <row r="34" spans="1:22" x14ac:dyDescent="0.25">
      <c r="A34" s="27" t="s">
        <v>16</v>
      </c>
      <c r="B34" s="57">
        <f t="shared" ref="B34:L34" si="3">((C15/B15)-1)*100</f>
        <v>42.364849528859104</v>
      </c>
      <c r="C34" s="57">
        <f t="shared" si="3"/>
        <v>-1.3626721865563352</v>
      </c>
      <c r="D34" s="57">
        <f t="shared" si="3"/>
        <v>-2.6460901041166496</v>
      </c>
      <c r="E34" s="57">
        <f t="shared" si="3"/>
        <v>114.0107990263445</v>
      </c>
      <c r="F34" s="57">
        <f t="shared" si="3"/>
        <v>13.684726607945485</v>
      </c>
      <c r="G34" s="57">
        <f t="shared" si="3"/>
        <v>-35.615457188044552</v>
      </c>
      <c r="H34" s="57">
        <f t="shared" si="3"/>
        <v>10.358893482271103</v>
      </c>
      <c r="I34" s="58">
        <f t="shared" si="3"/>
        <v>-30.504305850578895</v>
      </c>
      <c r="J34" s="58">
        <f t="shared" si="3"/>
        <v>-23.225394789071409</v>
      </c>
      <c r="K34" s="58">
        <f t="shared" si="3"/>
        <v>19.099665029509861</v>
      </c>
      <c r="L34" s="58">
        <f t="shared" si="3"/>
        <v>34.309091742080724</v>
      </c>
    </row>
    <row r="35" spans="1:22" x14ac:dyDescent="0.25">
      <c r="A35" s="59" t="s">
        <v>34</v>
      </c>
      <c r="B35" s="60"/>
      <c r="C35" s="60"/>
      <c r="D35" s="60"/>
      <c r="E35" s="60"/>
      <c r="F35" s="60"/>
    </row>
    <row r="36" spans="1:22" ht="23.25" customHeight="1" x14ac:dyDescent="0.25">
      <c r="A36" s="34" t="s">
        <v>18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22" x14ac:dyDescent="0.25">
      <c r="A37" s="35" t="s">
        <v>19</v>
      </c>
      <c r="B37" s="60"/>
      <c r="C37" s="60"/>
      <c r="D37" s="60"/>
      <c r="E37" s="60"/>
      <c r="F37" s="60"/>
      <c r="G37" s="60"/>
    </row>
    <row r="38" spans="1:22" x14ac:dyDescent="0.25">
      <c r="B38" s="2"/>
    </row>
    <row r="39" spans="1:22" x14ac:dyDescent="0.25">
      <c r="A39" s="1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2" x14ac:dyDescent="0.25">
      <c r="A40" s="1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2" x14ac:dyDescent="0.25">
      <c r="A41" s="61"/>
      <c r="C41" s="24"/>
      <c r="D41" s="24"/>
      <c r="E41" s="24"/>
      <c r="F41" s="24"/>
      <c r="G41" s="24"/>
      <c r="H41" s="24"/>
      <c r="I41" s="24"/>
    </row>
    <row r="42" spans="1:22" s="8" customFormat="1" x14ac:dyDescent="0.25">
      <c r="A42" s="4" t="s">
        <v>2</v>
      </c>
      <c r="B42" s="5">
        <v>2012</v>
      </c>
      <c r="C42" s="5">
        <v>2013</v>
      </c>
      <c r="D42" s="5">
        <v>2014</v>
      </c>
      <c r="E42" s="5">
        <v>2015</v>
      </c>
      <c r="F42" s="5">
        <v>2016</v>
      </c>
      <c r="G42" s="5">
        <v>2017</v>
      </c>
      <c r="H42" s="5">
        <v>2018</v>
      </c>
      <c r="I42" s="62">
        <v>2019</v>
      </c>
      <c r="J42" s="62">
        <v>2020</v>
      </c>
      <c r="K42" s="62">
        <v>2021</v>
      </c>
      <c r="L42" s="62">
        <v>2022</v>
      </c>
      <c r="M42" s="62">
        <v>2023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40"/>
      <c r="B43" s="41"/>
      <c r="C43" s="41"/>
      <c r="D43" s="41"/>
      <c r="E43" s="41"/>
      <c r="F43" s="41"/>
      <c r="G43" s="41"/>
      <c r="H43" s="41"/>
      <c r="I43" s="42"/>
      <c r="J43" s="42"/>
      <c r="K43" s="42"/>
    </row>
    <row r="44" spans="1:22" x14ac:dyDescent="0.25">
      <c r="A44" s="2" t="s">
        <v>8</v>
      </c>
      <c r="B44" s="63"/>
      <c r="C44" s="63"/>
      <c r="D44" s="63"/>
      <c r="E44" s="63"/>
      <c r="F44" s="63"/>
      <c r="G44" s="63"/>
      <c r="H44" s="63"/>
      <c r="I44" s="64"/>
      <c r="J44" s="64"/>
      <c r="K44" s="64"/>
    </row>
    <row r="45" spans="1:22" x14ac:dyDescent="0.25">
      <c r="A45" s="45" t="s">
        <v>9</v>
      </c>
      <c r="B45" s="46">
        <f t="shared" ref="B45:M45" si="4">B7/B$15*100</f>
        <v>23.942563904190948</v>
      </c>
      <c r="C45" s="46">
        <f t="shared" si="4"/>
        <v>22.031519873035837</v>
      </c>
      <c r="D45" s="46">
        <f t="shared" si="4"/>
        <v>44.096840332276059</v>
      </c>
      <c r="E45" s="46">
        <f t="shared" si="4"/>
        <v>62.709545395705355</v>
      </c>
      <c r="F45" s="46">
        <f t="shared" si="4"/>
        <v>51.118332242401756</v>
      </c>
      <c r="G45" s="46">
        <f t="shared" si="4"/>
        <v>50.114228617861571</v>
      </c>
      <c r="H45" s="46">
        <f t="shared" si="4"/>
        <v>45.340037713813039</v>
      </c>
      <c r="I45" s="47">
        <f t="shared" si="4"/>
        <v>61.929007335354328</v>
      </c>
      <c r="J45" s="47">
        <f t="shared" si="4"/>
        <v>66.60901048272963</v>
      </c>
      <c r="K45" s="47">
        <f t="shared" si="4"/>
        <v>51.03557889855049</v>
      </c>
      <c r="L45" s="47">
        <f t="shared" si="4"/>
        <v>47.048309809807918</v>
      </c>
      <c r="M45" s="47">
        <f t="shared" si="4"/>
        <v>51.360995617066266</v>
      </c>
    </row>
    <row r="46" spans="1:22" ht="24" x14ac:dyDescent="0.25">
      <c r="A46" s="48" t="s">
        <v>10</v>
      </c>
      <c r="B46" s="46"/>
      <c r="C46" s="46"/>
      <c r="D46" s="46"/>
      <c r="E46" s="46"/>
      <c r="F46" s="46"/>
      <c r="G46" s="46"/>
      <c r="H46" s="46"/>
      <c r="I46" s="47"/>
      <c r="J46" s="47"/>
      <c r="K46" s="47"/>
      <c r="L46" s="47"/>
      <c r="M46" s="47"/>
    </row>
    <row r="47" spans="1:22" x14ac:dyDescent="0.25">
      <c r="A47" s="15" t="s">
        <v>11</v>
      </c>
      <c r="B47" s="65">
        <f t="shared" ref="B47:M51" si="5">B9/B$15*100</f>
        <v>69.31582189126253</v>
      </c>
      <c r="C47" s="65">
        <f t="shared" si="5"/>
        <v>72.486007514422738</v>
      </c>
      <c r="D47" s="65">
        <f t="shared" si="5"/>
        <v>47.44674636153249</v>
      </c>
      <c r="E47" s="65">
        <f t="shared" si="5"/>
        <v>27.22432066352949</v>
      </c>
      <c r="F47" s="65">
        <f t="shared" si="5"/>
        <v>40.293397096565414</v>
      </c>
      <c r="G47" s="65">
        <f t="shared" si="5"/>
        <v>45.260029800805299</v>
      </c>
      <c r="H47" s="65">
        <f t="shared" si="5"/>
        <v>25.519896675713117</v>
      </c>
      <c r="I47" s="66">
        <f t="shared" si="5"/>
        <v>16.181615549136865</v>
      </c>
      <c r="J47" s="66">
        <f t="shared" si="5"/>
        <v>7.0486507950421275</v>
      </c>
      <c r="K47" s="66">
        <f t="shared" si="5"/>
        <v>13.919497648638016</v>
      </c>
      <c r="L47" s="66">
        <f t="shared" si="5"/>
        <v>14.789281697933196</v>
      </c>
      <c r="M47" s="66">
        <f t="shared" si="5"/>
        <v>16.57677629942712</v>
      </c>
    </row>
    <row r="48" spans="1:22" ht="48" x14ac:dyDescent="0.25">
      <c r="A48" s="18" t="s">
        <v>12</v>
      </c>
      <c r="B48" s="65">
        <f t="shared" si="5"/>
        <v>6.6727176352931572</v>
      </c>
      <c r="C48" s="65">
        <f t="shared" si="5"/>
        <v>5.4306823457665159</v>
      </c>
      <c r="D48" s="65">
        <f t="shared" si="5"/>
        <v>4.713060455441755</v>
      </c>
      <c r="E48" s="65">
        <f t="shared" si="5"/>
        <v>5.9956863957527542</v>
      </c>
      <c r="F48" s="65">
        <f t="shared" si="5"/>
        <v>6.8628985936085058</v>
      </c>
      <c r="G48" s="65">
        <f t="shared" si="5"/>
        <v>4.3139384746253224</v>
      </c>
      <c r="H48" s="65">
        <f t="shared" si="5"/>
        <v>21.148150392998069</v>
      </c>
      <c r="I48" s="66">
        <f t="shared" si="5"/>
        <v>7.0983174242098848</v>
      </c>
      <c r="J48" s="66">
        <f t="shared" si="5"/>
        <v>6.9463298805357603</v>
      </c>
      <c r="K48" s="66">
        <f t="shared" si="5"/>
        <v>10.227825835821742</v>
      </c>
      <c r="L48" s="66">
        <f t="shared" si="5"/>
        <v>9.9143583641521698</v>
      </c>
      <c r="M48" s="66">
        <f t="shared" si="5"/>
        <v>7.3664992295568306</v>
      </c>
    </row>
    <row r="49" spans="1:13" x14ac:dyDescent="0.25">
      <c r="A49" s="15" t="s">
        <v>13</v>
      </c>
      <c r="B49" s="65">
        <f t="shared" si="5"/>
        <v>3.5829939630103724E-2</v>
      </c>
      <c r="C49" s="65">
        <f t="shared" si="5"/>
        <v>3.283969265553114E-2</v>
      </c>
      <c r="D49" s="65">
        <f t="shared" si="5"/>
        <v>2.1353847502955043E-3</v>
      </c>
      <c r="E49" s="65">
        <f t="shared" si="5"/>
        <v>7.0847764249135411E-3</v>
      </c>
      <c r="F49" s="65">
        <f t="shared" si="5"/>
        <v>8.7684602347973956E-3</v>
      </c>
      <c r="G49" s="65">
        <f t="shared" si="5"/>
        <v>2.1622655715557494E-3</v>
      </c>
      <c r="H49" s="65">
        <f t="shared" si="5"/>
        <v>6.4907217728980334E-3</v>
      </c>
      <c r="I49" s="66">
        <f t="shared" si="5"/>
        <v>1.7610688759884744E-5</v>
      </c>
      <c r="J49" s="66">
        <f t="shared" si="5"/>
        <v>7.907502133146874E-3</v>
      </c>
      <c r="K49" s="66">
        <f t="shared" si="5"/>
        <v>0</v>
      </c>
      <c r="L49" s="66">
        <f t="shared" si="5"/>
        <v>0</v>
      </c>
      <c r="M49" s="66">
        <f t="shared" si="5"/>
        <v>0</v>
      </c>
    </row>
    <row r="50" spans="1:13" ht="24" x14ac:dyDescent="0.25">
      <c r="A50" s="48" t="s">
        <v>14</v>
      </c>
      <c r="B50" s="65">
        <f t="shared" si="5"/>
        <v>3.3066629623255531E-2</v>
      </c>
      <c r="C50" s="65">
        <f t="shared" si="5"/>
        <v>1.6862385299594562E-2</v>
      </c>
      <c r="D50" s="65">
        <f t="shared" si="5"/>
        <v>3.7383947498720809</v>
      </c>
      <c r="E50" s="65">
        <f t="shared" si="5"/>
        <v>4.0604633307217526</v>
      </c>
      <c r="F50" s="65">
        <f t="shared" si="5"/>
        <v>1.6597016233108028</v>
      </c>
      <c r="G50" s="65">
        <f t="shared" si="5"/>
        <v>0.30964084113627061</v>
      </c>
      <c r="H50" s="65">
        <f t="shared" si="5"/>
        <v>7.9854244957028806</v>
      </c>
      <c r="I50" s="66">
        <f t="shared" si="5"/>
        <v>14.791042080610172</v>
      </c>
      <c r="J50" s="66">
        <f t="shared" si="5"/>
        <v>19.388101339559327</v>
      </c>
      <c r="K50" s="66">
        <f t="shared" si="5"/>
        <v>24.817097616989749</v>
      </c>
      <c r="L50" s="66">
        <f t="shared" si="5"/>
        <v>28.248050128106712</v>
      </c>
      <c r="M50" s="66">
        <f t="shared" si="5"/>
        <v>24.695728853949785</v>
      </c>
    </row>
    <row r="51" spans="1:13" ht="24" x14ac:dyDescent="0.25">
      <c r="A51" s="21" t="s">
        <v>15</v>
      </c>
      <c r="B51" s="65">
        <f t="shared" si="5"/>
        <v>0</v>
      </c>
      <c r="C51" s="65">
        <f t="shared" si="5"/>
        <v>2.0881888197890894E-3</v>
      </c>
      <c r="D51" s="65">
        <f t="shared" si="5"/>
        <v>2.8227161272908184E-3</v>
      </c>
      <c r="E51" s="65">
        <f t="shared" si="5"/>
        <v>2.8994378657309357E-3</v>
      </c>
      <c r="F51" s="65">
        <f t="shared" si="5"/>
        <v>5.6901983878724152E-2</v>
      </c>
      <c r="G51" s="65">
        <f t="shared" si="5"/>
        <v>0</v>
      </c>
      <c r="H51" s="65">
        <f t="shared" si="5"/>
        <v>0</v>
      </c>
      <c r="I51" s="66">
        <f t="shared" si="5"/>
        <v>0</v>
      </c>
      <c r="J51" s="66">
        <f t="shared" si="5"/>
        <v>0</v>
      </c>
      <c r="K51" s="66">
        <f t="shared" si="5"/>
        <v>0</v>
      </c>
      <c r="L51" s="66">
        <f t="shared" si="5"/>
        <v>0</v>
      </c>
      <c r="M51" s="66">
        <f t="shared" si="5"/>
        <v>0</v>
      </c>
    </row>
    <row r="52" spans="1:13" x14ac:dyDescent="0.25">
      <c r="B52" s="43"/>
      <c r="C52" s="43"/>
      <c r="D52" s="43"/>
      <c r="E52" s="43"/>
      <c r="F52" s="43"/>
      <c r="G52" s="43"/>
      <c r="H52" s="43"/>
      <c r="I52" s="44"/>
      <c r="J52" s="44"/>
      <c r="K52" s="44"/>
      <c r="L52" s="44"/>
      <c r="M52" s="44"/>
    </row>
    <row r="53" spans="1:13" x14ac:dyDescent="0.25">
      <c r="A53" s="27" t="s">
        <v>16</v>
      </c>
      <c r="B53" s="57">
        <f>SUM(B44:B51)</f>
        <v>99.999999999999986</v>
      </c>
      <c r="C53" s="57">
        <f t="shared" ref="C53:M53" si="6">SUM(C44:C51)</f>
        <v>99.999999999999986</v>
      </c>
      <c r="D53" s="57">
        <f t="shared" si="6"/>
        <v>99.999999999999957</v>
      </c>
      <c r="E53" s="57">
        <f t="shared" si="6"/>
        <v>100.00000000000001</v>
      </c>
      <c r="F53" s="57">
        <f t="shared" si="6"/>
        <v>100.00000000000001</v>
      </c>
      <c r="G53" s="57">
        <f t="shared" si="6"/>
        <v>100.00000000000001</v>
      </c>
      <c r="H53" s="57">
        <f t="shared" si="6"/>
        <v>100.00000000000001</v>
      </c>
      <c r="I53" s="58">
        <f t="shared" si="6"/>
        <v>100</v>
      </c>
      <c r="J53" s="58">
        <f t="shared" si="6"/>
        <v>99.999999999999986</v>
      </c>
      <c r="K53" s="58">
        <f t="shared" si="6"/>
        <v>100</v>
      </c>
      <c r="L53" s="58">
        <f t="shared" si="6"/>
        <v>100</v>
      </c>
      <c r="M53" s="58">
        <f t="shared" si="6"/>
        <v>100.00000000000001</v>
      </c>
    </row>
    <row r="54" spans="1:13" x14ac:dyDescent="0.25">
      <c r="A54" s="34" t="s">
        <v>18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3" x14ac:dyDescent="0.25">
      <c r="A55" s="35" t="s">
        <v>19</v>
      </c>
    </row>
    <row r="57" spans="1:13" x14ac:dyDescent="0.25">
      <c r="A57" s="21"/>
      <c r="B57" s="21"/>
      <c r="C57" s="21"/>
      <c r="D57" s="21"/>
      <c r="E57" s="21"/>
      <c r="F57" s="21"/>
      <c r="G57" s="21"/>
      <c r="H57" s="21"/>
      <c r="I57" s="21"/>
    </row>
  </sheetData>
  <protectedRanges>
    <protectedRange algorithmName="SHA-512" hashValue="xGu2gBsjx5UTRkUEPhJd02JstuMe7gLbD9ZqlID3hpDxEWqQwOckspe9skUwyUYfUTaGp3xnPgqQWY8z3LhB2A==" saltValue="ecRbasgaIZJ5O9zjjekEDA==" spinCount="100000" sqref="H6:J13" name="Range1_2"/>
    <protectedRange algorithmName="SHA-512" hashValue="xGu2gBsjx5UTRkUEPhJd02JstuMe7gLbD9ZqlID3hpDxEWqQwOckspe9skUwyUYfUTaGp3xnPgqQWY8z3LhB2A==" saltValue="ecRbasgaIZJ5O9zjjekEDA==" spinCount="100000" sqref="H1:J3 H4" name="Range1_3"/>
    <protectedRange algorithmName="SHA-512" hashValue="XeEiuGUD3nQo2ChWhL+2U6It9P10tjNZY7dG4wKxTcEdT3zbbcYQRMXThvYQVcw3Q7Q94TKvvBFa0pLsFTo0sQ==" saltValue="H+wwHdMJxhvrKO25TwBidQ==" spinCount="100000" sqref="I4" name="Range1_1_1"/>
    <protectedRange algorithmName="SHA-512" hashValue="xGu2gBsjx5UTRkUEPhJd02JstuMe7gLbD9ZqlID3hpDxEWqQwOckspe9skUwyUYfUTaGp3xnPgqQWY8z3LhB2A==" saltValue="ecRbasgaIZJ5O9zjjekEDA==" spinCount="100000" sqref="H16:J21" name="Range1_4"/>
    <protectedRange algorithmName="SHA-512" hashValue="xGu2gBsjx5UTRkUEPhJd02JstuMe7gLbD9ZqlID3hpDxEWqQwOckspe9skUwyUYfUTaGp3xnPgqQWY8z3LhB2A==" saltValue="ecRbasgaIZJ5O9zjjekEDA==" spinCount="100000" sqref="K35 H35:J40" name="Range1_7"/>
    <protectedRange algorithmName="SHA-512" hashValue="xGu2gBsjx5UTRkUEPhJd02JstuMe7gLbD9ZqlID3hpDxEWqQwOckspe9skUwyUYfUTaGp3xnPgqQWY8z3LhB2A==" saltValue="ecRbasgaIZJ5O9zjjekEDA==" spinCount="100000" sqref="H54:J55" name="Range1_8"/>
  </protectedRanges>
  <mergeCells count="44">
    <mergeCell ref="M45:M46"/>
    <mergeCell ref="A54:L54"/>
    <mergeCell ref="G45:G46"/>
    <mergeCell ref="H45:H46"/>
    <mergeCell ref="I45:I46"/>
    <mergeCell ref="J45:J46"/>
    <mergeCell ref="K45:K46"/>
    <mergeCell ref="L45:L46"/>
    <mergeCell ref="K26:K27"/>
    <mergeCell ref="L26:L27"/>
    <mergeCell ref="A36:L36"/>
    <mergeCell ref="A39:M39"/>
    <mergeCell ref="A40:M40"/>
    <mergeCell ref="B45:B46"/>
    <mergeCell ref="C45:C46"/>
    <mergeCell ref="D45:D46"/>
    <mergeCell ref="E45:E46"/>
    <mergeCell ref="F45:F46"/>
    <mergeCell ref="A21:M21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J7:J8"/>
    <mergeCell ref="K7:K8"/>
    <mergeCell ref="L7:L8"/>
    <mergeCell ref="M7:M8"/>
    <mergeCell ref="A17:L17"/>
    <mergeCell ref="A20:M20"/>
    <mergeCell ref="A1:M1"/>
    <mergeCell ref="A2:M2"/>
    <mergeCell ref="B7:B8"/>
    <mergeCell ref="C7:C8"/>
    <mergeCell ref="D7:D8"/>
    <mergeCell ref="E7:E8"/>
    <mergeCell ref="F7:F8"/>
    <mergeCell ref="G7:G8"/>
    <mergeCell ref="H7:H8"/>
    <mergeCell ref="I7:I8"/>
  </mergeCells>
  <pageMargins left="0.25" right="0.25" top="0.75" bottom="0.75" header="0.3" footer="0.3"/>
  <pageSetup paperSize="14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2024-06-17T12:27:05Z</dcterms:created>
  <dcterms:modified xsi:type="dcterms:W3CDTF">2024-06-17T12:29:05Z</dcterms:modified>
</cp:coreProperties>
</file>