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8e05ce75fef734/Documents/2022 ASPBI/1_Prelim/1_SR Prelim/091224 RCL/"/>
    </mc:Choice>
  </mc:AlternateContent>
  <xr:revisionPtr revIDLastSave="75" documentId="8_{C9505B37-0C01-45EA-B0A0-84015453A307}" xr6:coauthVersionLast="47" xr6:coauthVersionMax="47" xr10:uidLastSave="{C470D2B8-12F7-4115-90CD-D4A25F4E06F6}"/>
  <bookViews>
    <workbookView xWindow="-120" yWindow="-120" windowWidth="29040" windowHeight="15840" tabRatio="389" activeTab="2" xr2:uid="{00000000-000D-0000-FFFF-FFFF00000000}"/>
  </bookViews>
  <sheets>
    <sheet name="Table 1" sheetId="1" r:id="rId1"/>
    <sheet name="Table 2" sheetId="3" r:id="rId2"/>
    <sheet name="Table 3_Reg" sheetId="2" r:id="rId3"/>
    <sheet name="Table 4_Reg" sheetId="4" r:id="rId4"/>
  </sheets>
  <definedNames>
    <definedName name="_xlnm._FilterDatabase" localSheetId="0" hidden="1">'Table 1'!$A$9:$F$23</definedName>
    <definedName name="_xlnm._FilterDatabase" localSheetId="1" hidden="1">'Table 2'!$A$9:$E$23</definedName>
    <definedName name="_xlnm._FilterDatabase" localSheetId="2" hidden="1">'Table 3_Reg'!$A$9:$E$27</definedName>
    <definedName name="_xlnm._FilterDatabase" localSheetId="3" hidden="1">'Table 4_Reg'!$A$9:$D$23</definedName>
    <definedName name="_xlnm.Print_Area" localSheetId="2">'Table 3_Reg'!$A$1:$E$56</definedName>
    <definedName name="_xlnm.Print_Area" localSheetId="3">'Table 4_Reg'!$A$1:$D$44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B9" i="4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11" i="2"/>
  <c r="B12" i="4" l="1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11" i="4"/>
</calcChain>
</file>

<file path=xl/sharedStrings.xml><?xml version="1.0" encoding="utf-8"?>
<sst xmlns="http://schemas.openxmlformats.org/spreadsheetml/2006/main" count="233" uniqueCount="84">
  <si>
    <t>2009
PSIC
Code</t>
  </si>
  <si>
    <t>Industry Description</t>
  </si>
  <si>
    <t>Number 
of 
Establishments</t>
  </si>
  <si>
    <t>Employment
as of 15 November</t>
  </si>
  <si>
    <t>Total Revenue
 (in thousand PhP)</t>
  </si>
  <si>
    <t>Total</t>
  </si>
  <si>
    <t>Paid
Employees</t>
  </si>
  <si>
    <t>(1)</t>
  </si>
  <si>
    <t>(2)</t>
  </si>
  <si>
    <t>(3)</t>
  </si>
  <si>
    <t>(4)</t>
  </si>
  <si>
    <t>J</t>
  </si>
  <si>
    <t>Information and Communication</t>
  </si>
  <si>
    <t>J581</t>
  </si>
  <si>
    <t>Publishing of books, periodicals and other publishing activities</t>
  </si>
  <si>
    <t>J582</t>
  </si>
  <si>
    <t>Software publishing</t>
  </si>
  <si>
    <t>J591</t>
  </si>
  <si>
    <t>Motion picture, video and television programme activities</t>
  </si>
  <si>
    <t>J592</t>
  </si>
  <si>
    <t>Sound recording and music publishing activities</t>
  </si>
  <si>
    <t>J601</t>
  </si>
  <si>
    <t>Radio broadcasting</t>
  </si>
  <si>
    <t>J602</t>
  </si>
  <si>
    <t>Television programming and broadcasting activities</t>
  </si>
  <si>
    <t>J611</t>
  </si>
  <si>
    <t>Wired telecommunications activities</t>
  </si>
  <si>
    <t>J612</t>
  </si>
  <si>
    <t>Wireless telecommunicatio
ns activities</t>
  </si>
  <si>
    <t>J613</t>
  </si>
  <si>
    <t>Satellite telecommunications activities</t>
  </si>
  <si>
    <t>J619</t>
  </si>
  <si>
    <t>Other telecommunications activities</t>
  </si>
  <si>
    <t>J620</t>
  </si>
  <si>
    <t>Computer programming, consultancy and related activities</t>
  </si>
  <si>
    <t>J631</t>
  </si>
  <si>
    <t>Data processing, hosting and related activities; web portals</t>
  </si>
  <si>
    <t>J639</t>
  </si>
  <si>
    <t>Other information service activities</t>
  </si>
  <si>
    <t>2009
PSIC 
Code</t>
  </si>
  <si>
    <t>Expense
 (in thousand PhP)</t>
  </si>
  <si>
    <t>Compensation</t>
  </si>
  <si>
    <t>Other 
Expense</t>
  </si>
  <si>
    <t>(5)</t>
  </si>
  <si>
    <t>(6)</t>
  </si>
  <si>
    <t>(7)</t>
  </si>
  <si>
    <t>(8)</t>
  </si>
  <si>
    <t>-</t>
  </si>
  <si>
    <t>-    zero value</t>
  </si>
  <si>
    <t>Notes: Details may not add up to total due to rounding and/or statistical disclosure control.</t>
  </si>
  <si>
    <t>Average Number 
of Workers
per
Establishment</t>
  </si>
  <si>
    <t>Revenue
per
Expense Ratio</t>
  </si>
  <si>
    <t>Region</t>
  </si>
  <si>
    <t>Paid Employees</t>
  </si>
  <si>
    <t>Philippines</t>
  </si>
  <si>
    <t>National Capital Region</t>
  </si>
  <si>
    <t>Cordillera Administrative Region</t>
  </si>
  <si>
    <t>I - Ilocos Region</t>
  </si>
  <si>
    <t>II - Cagayan Valley</t>
  </si>
  <si>
    <t>III - Central Luzon</t>
  </si>
  <si>
    <t>IVA - CALABARZON</t>
  </si>
  <si>
    <t>MIMAROPA Region</t>
  </si>
  <si>
    <t>V - Bicol Region</t>
  </si>
  <si>
    <t>VI - Western Visayas</t>
  </si>
  <si>
    <t>VII - Central Visayas</t>
  </si>
  <si>
    <t>VIII - Eastern Visayas</t>
  </si>
  <si>
    <t>IX - Zamboanga Peninsula</t>
  </si>
  <si>
    <t>X - Northern Mindanao</t>
  </si>
  <si>
    <t>XI - Davao Region</t>
  </si>
  <si>
    <t>XII - SOCCSKSARGEN</t>
  </si>
  <si>
    <t>Other Expense</t>
  </si>
  <si>
    <t>XIII - Caraga</t>
  </si>
  <si>
    <t>-  zero value</t>
  </si>
  <si>
    <t>Note: Details may not add up to total due to rounding and/or statistical disclosure control.</t>
  </si>
  <si>
    <t>XIII-Caraga</t>
  </si>
  <si>
    <t>Table 1. Summary Statistics for Information and Communication Section by Industry Group: Philippines, 2022</t>
  </si>
  <si>
    <t>(Preliminary)</t>
  </si>
  <si>
    <t>Source: Philippine Statistics Authority, 2022 Annual Survey of Philippine Business and Industry (Preliminary Results)</t>
  </si>
  <si>
    <t>Table 2. Selected Indicators for Information and Communication Section by Industry Group: Philippines, 2022</t>
  </si>
  <si>
    <t>Table 3. Summary Statistics for Information and Communication Section by Region: Philippines, 2022</t>
  </si>
  <si>
    <t>Table 4. Selected Indicators for Information and Communication Section by Region: Philippines, 2022</t>
  </si>
  <si>
    <t>Bangsamoro Autonomous Region in Muslim Mindanao</t>
  </si>
  <si>
    <t>Average Annual Compensation 
per Paid Employee
(in PhP)</t>
  </si>
  <si>
    <t>Sales from 
E-commerce Transactions
(in thousand PhP)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</si>
</sst>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#,##0;\(#,##0\)"/>
    <numFmt numFmtId="166" formatCode="#,##0.00;\(#,##0.00\)"/>
    <numFmt numFmtId="167" formatCode="0.0%"/>
    <numFmt numFmtId="168" formatCode="[$-3409]General"/>
  </numFmts>
  <fonts count="9">
    <font>
      <sz val="10"/>
      <color rgb="FF000000"/>
      <name val="Arial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sz val="9"/>
      <color indexed="8"/>
      <name val="Arial Narrow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9" fontId="6" fillId="0" borderId="0" applyFont="0" applyFill="0" applyBorder="0" applyAlignment="0" applyProtection="0"/>
    <xf numFmtId="168" fontId="7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0" borderId="4" xfId="0" applyFont="1" applyBorder="1"/>
    <xf numFmtId="165" fontId="1" fillId="0" borderId="4" xfId="0" applyNumberFormat="1" applyFont="1" applyBorder="1"/>
    <xf numFmtId="0" fontId="3" fillId="0" borderId="0" xfId="0" applyFont="1"/>
    <xf numFmtId="165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166" fontId="2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4" fillId="0" borderId="0" xfId="0" quotePrefix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1" fillId="0" borderId="0" xfId="1" applyFont="1"/>
    <xf numFmtId="0" fontId="2" fillId="0" borderId="29" xfId="0" quotePrefix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167" fontId="1" fillId="0" borderId="0" xfId="2" applyNumberFormat="1" applyFont="1"/>
    <xf numFmtId="0" fontId="3" fillId="0" borderId="0" xfId="0" quotePrefix="1" applyFont="1" applyAlignment="1">
      <alignment horizontal="left"/>
    </xf>
    <xf numFmtId="168" fontId="3" fillId="0" borderId="0" xfId="3" applyFont="1" applyAlignment="1">
      <alignment horizontal="left" wrapText="1"/>
    </xf>
    <xf numFmtId="168" fontId="3" fillId="0" borderId="0" xfId="3" applyFont="1" applyAlignment="1">
      <alignment horizontal="center" vertical="center" wrapText="1"/>
    </xf>
    <xf numFmtId="0" fontId="8" fillId="0" borderId="0" xfId="0" applyFont="1"/>
    <xf numFmtId="0" fontId="3" fillId="0" borderId="0" xfId="0" quotePrefix="1" applyFont="1"/>
    <xf numFmtId="168" fontId="3" fillId="0" borderId="0" xfId="3" applyFont="1" applyAlignment="1">
      <alignment horizontal="left" vertical="top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4">
    <cellStyle name="Excel Built-in Normal" xfId="3" xr:uid="{05C0010B-D4CD-4E98-947F-70EA3D52729D}"/>
    <cellStyle name="Normal" xfId="0" builtinId="0"/>
    <cellStyle name="Normal 2" xfId="1" xr:uid="{FFA99C64-707F-45F8-8BF6-6FA21C473FC1}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view="pageLayout" topLeftCell="A23" zoomScale="190" zoomScaleNormal="160" zoomScaleSheetLayoutView="145" zoomScalePageLayoutView="190" workbookViewId="0">
      <selection activeCell="F26" sqref="F26:F28"/>
    </sheetView>
  </sheetViews>
  <sheetFormatPr defaultColWidth="8.85546875" defaultRowHeight="13.5"/>
  <cols>
    <col min="1" max="1" width="4.7109375" style="1" customWidth="1"/>
    <col min="2" max="2" width="37.5703125" style="1" customWidth="1"/>
    <col min="3" max="3" width="11.85546875" style="4" customWidth="1"/>
    <col min="4" max="5" width="13.140625" style="4" customWidth="1"/>
    <col min="6" max="6" width="13.28515625" style="4" bestFit="1" customWidth="1"/>
    <col min="7" max="16384" width="8.85546875" style="1"/>
  </cols>
  <sheetData>
    <row r="1" spans="1:8" s="35" customFormat="1" ht="25.15" customHeight="1">
      <c r="A1" s="43" t="s">
        <v>75</v>
      </c>
      <c r="B1" s="43"/>
      <c r="C1" s="43"/>
      <c r="D1" s="43"/>
      <c r="E1" s="43"/>
      <c r="F1" s="43"/>
    </row>
    <row r="2" spans="1:8" s="35" customFormat="1">
      <c r="A2" s="44" t="s">
        <v>76</v>
      </c>
      <c r="B2" s="43"/>
      <c r="C2" s="43"/>
      <c r="D2" s="43"/>
      <c r="E2" s="43"/>
      <c r="F2" s="43"/>
    </row>
    <row r="3" spans="1:8">
      <c r="C3" s="1"/>
      <c r="D3" s="1"/>
      <c r="E3" s="1"/>
      <c r="F3" s="1"/>
    </row>
    <row r="4" spans="1:8" s="2" customFormat="1" ht="13.15" customHeight="1">
      <c r="A4" s="47" t="s">
        <v>0</v>
      </c>
      <c r="B4" s="46" t="s">
        <v>1</v>
      </c>
      <c r="C4" s="46" t="s">
        <v>2</v>
      </c>
      <c r="D4" s="46" t="s">
        <v>3</v>
      </c>
      <c r="E4" s="46"/>
      <c r="F4" s="50" t="s">
        <v>4</v>
      </c>
    </row>
    <row r="5" spans="1:8" s="2" customFormat="1">
      <c r="A5" s="48"/>
      <c r="B5" s="46"/>
      <c r="C5" s="46"/>
      <c r="D5" s="46"/>
      <c r="E5" s="46"/>
      <c r="F5" s="51"/>
    </row>
    <row r="6" spans="1:8" s="2" customFormat="1" ht="27">
      <c r="A6" s="48"/>
      <c r="B6" s="46"/>
      <c r="C6" s="46"/>
      <c r="D6" s="10" t="s">
        <v>5</v>
      </c>
      <c r="E6" s="10" t="s">
        <v>6</v>
      </c>
      <c r="F6" s="52"/>
    </row>
    <row r="7" spans="1:8" s="2" customFormat="1" ht="12.75" customHeight="1">
      <c r="A7" s="49"/>
      <c r="B7" s="46"/>
      <c r="C7" s="13" t="s">
        <v>7</v>
      </c>
      <c r="D7" s="13" t="s">
        <v>8</v>
      </c>
      <c r="E7" s="13" t="s">
        <v>9</v>
      </c>
      <c r="F7" s="14" t="s">
        <v>10</v>
      </c>
    </row>
    <row r="8" spans="1:8" s="2" customFormat="1" ht="6.6" customHeight="1">
      <c r="A8" s="11"/>
      <c r="B8" s="11"/>
      <c r="C8" s="12"/>
      <c r="D8" s="12"/>
      <c r="E8" s="12"/>
      <c r="F8" s="12"/>
    </row>
    <row r="9" spans="1:8">
      <c r="A9" s="3" t="s">
        <v>11</v>
      </c>
      <c r="B9" s="3" t="s">
        <v>12</v>
      </c>
      <c r="C9" s="9">
        <v>2256</v>
      </c>
      <c r="D9" s="9">
        <v>169331</v>
      </c>
      <c r="E9" s="9">
        <v>169050</v>
      </c>
      <c r="F9" s="9">
        <v>809314342</v>
      </c>
      <c r="G9" s="4"/>
      <c r="H9" s="4"/>
    </row>
    <row r="10" spans="1:8" ht="6.6" customHeight="1">
      <c r="A10" s="3"/>
      <c r="B10" s="3"/>
    </row>
    <row r="11" spans="1:8">
      <c r="A11" s="1" t="s">
        <v>13</v>
      </c>
      <c r="B11" s="1" t="s">
        <v>14</v>
      </c>
      <c r="C11" s="4">
        <v>151</v>
      </c>
      <c r="D11" s="4">
        <v>6209</v>
      </c>
      <c r="E11" s="4">
        <v>6164</v>
      </c>
      <c r="F11" s="4">
        <v>14744355</v>
      </c>
      <c r="H11" s="4"/>
    </row>
    <row r="12" spans="1:8">
      <c r="A12" s="1" t="s">
        <v>15</v>
      </c>
      <c r="B12" s="1" t="s">
        <v>16</v>
      </c>
      <c r="C12" s="4">
        <v>11</v>
      </c>
      <c r="D12" s="4">
        <v>1959</v>
      </c>
      <c r="E12" s="4">
        <v>1959</v>
      </c>
      <c r="F12" s="4">
        <v>15600089</v>
      </c>
      <c r="H12" s="4"/>
    </row>
    <row r="13" spans="1:8">
      <c r="A13" s="1" t="s">
        <v>17</v>
      </c>
      <c r="B13" s="1" t="s">
        <v>18</v>
      </c>
      <c r="C13" s="4">
        <v>108</v>
      </c>
      <c r="D13" s="4">
        <v>3304</v>
      </c>
      <c r="E13" s="4">
        <v>3302</v>
      </c>
      <c r="F13" s="4">
        <v>10200433</v>
      </c>
      <c r="H13" s="4"/>
    </row>
    <row r="14" spans="1:8">
      <c r="A14" s="1" t="s">
        <v>19</v>
      </c>
      <c r="B14" s="1" t="s">
        <v>20</v>
      </c>
      <c r="C14" s="4">
        <v>20</v>
      </c>
      <c r="D14" s="4">
        <v>488</v>
      </c>
      <c r="E14" s="4">
        <v>488</v>
      </c>
      <c r="F14" s="4">
        <v>2290199</v>
      </c>
      <c r="H14" s="4"/>
    </row>
    <row r="15" spans="1:8">
      <c r="A15" s="1" t="s">
        <v>21</v>
      </c>
      <c r="B15" s="1" t="s">
        <v>22</v>
      </c>
      <c r="C15" s="4">
        <v>411</v>
      </c>
      <c r="D15" s="4">
        <v>5707</v>
      </c>
      <c r="E15" s="4">
        <v>5664</v>
      </c>
      <c r="F15" s="4">
        <v>5775732</v>
      </c>
      <c r="H15" s="4"/>
    </row>
    <row r="16" spans="1:8">
      <c r="A16" s="1" t="s">
        <v>23</v>
      </c>
      <c r="B16" s="1" t="s">
        <v>24</v>
      </c>
      <c r="C16" s="4">
        <v>53</v>
      </c>
      <c r="D16" s="4">
        <v>8084</v>
      </c>
      <c r="E16" s="4">
        <v>8075</v>
      </c>
      <c r="F16" s="4">
        <v>56828798</v>
      </c>
      <c r="H16" s="4"/>
    </row>
    <row r="17" spans="1:8">
      <c r="A17" s="1" t="s">
        <v>25</v>
      </c>
      <c r="B17" s="1" t="s">
        <v>26</v>
      </c>
      <c r="C17" s="4">
        <v>38</v>
      </c>
      <c r="D17" s="4">
        <v>13184</v>
      </c>
      <c r="E17" s="4">
        <v>13160</v>
      </c>
      <c r="F17" s="4">
        <v>143357099</v>
      </c>
      <c r="H17" s="4"/>
    </row>
    <row r="18" spans="1:8">
      <c r="A18" s="1" t="s">
        <v>27</v>
      </c>
      <c r="B18" s="1" t="s">
        <v>28</v>
      </c>
      <c r="C18" s="4">
        <v>42</v>
      </c>
      <c r="D18" s="4">
        <v>15974</v>
      </c>
      <c r="E18" s="4">
        <v>15971</v>
      </c>
      <c r="F18" s="4">
        <v>282699484</v>
      </c>
      <c r="H18" s="4"/>
    </row>
    <row r="19" spans="1:8">
      <c r="A19" s="1" t="s">
        <v>29</v>
      </c>
      <c r="B19" s="1" t="s">
        <v>30</v>
      </c>
      <c r="C19" s="4">
        <v>253</v>
      </c>
      <c r="D19" s="4">
        <v>6452</v>
      </c>
      <c r="E19" s="4">
        <v>6432</v>
      </c>
      <c r="F19" s="4">
        <v>13019660</v>
      </c>
      <c r="H19" s="4"/>
    </row>
    <row r="20" spans="1:8">
      <c r="A20" s="1" t="s">
        <v>31</v>
      </c>
      <c r="B20" s="1" t="s">
        <v>32</v>
      </c>
      <c r="C20" s="4">
        <v>326</v>
      </c>
      <c r="D20" s="4">
        <v>9388</v>
      </c>
      <c r="E20" s="4">
        <v>9310</v>
      </c>
      <c r="F20" s="4">
        <v>37303195</v>
      </c>
      <c r="H20" s="4"/>
    </row>
    <row r="21" spans="1:8">
      <c r="A21" s="1" t="s">
        <v>33</v>
      </c>
      <c r="B21" s="1" t="s">
        <v>34</v>
      </c>
      <c r="C21" s="4">
        <v>770</v>
      </c>
      <c r="D21" s="4">
        <v>85701</v>
      </c>
      <c r="E21" s="4">
        <v>85644</v>
      </c>
      <c r="F21" s="4">
        <v>213887679</v>
      </c>
      <c r="H21" s="4"/>
    </row>
    <row r="22" spans="1:8">
      <c r="A22" s="1" t="s">
        <v>35</v>
      </c>
      <c r="B22" s="1" t="s">
        <v>36</v>
      </c>
      <c r="C22" s="4">
        <v>54</v>
      </c>
      <c r="D22" s="4">
        <v>12323</v>
      </c>
      <c r="E22" s="4">
        <v>12323</v>
      </c>
      <c r="F22" s="4">
        <v>12199051</v>
      </c>
      <c r="H22" s="4"/>
    </row>
    <row r="23" spans="1:8">
      <c r="A23" s="1" t="s">
        <v>37</v>
      </c>
      <c r="B23" s="1" t="s">
        <v>38</v>
      </c>
      <c r="C23" s="4">
        <v>20</v>
      </c>
      <c r="D23" s="4">
        <v>558</v>
      </c>
      <c r="E23" s="4">
        <v>558</v>
      </c>
      <c r="F23" s="4">
        <v>1408569</v>
      </c>
      <c r="H23" s="4"/>
    </row>
    <row r="26" spans="1:8">
      <c r="A26" s="45" t="s">
        <v>39</v>
      </c>
      <c r="B26" s="46" t="s">
        <v>1</v>
      </c>
      <c r="C26" s="38" t="s">
        <v>40</v>
      </c>
      <c r="D26" s="39"/>
      <c r="E26" s="39"/>
      <c r="F26" s="42" t="s">
        <v>83</v>
      </c>
    </row>
    <row r="27" spans="1:8">
      <c r="A27" s="45"/>
      <c r="B27" s="46"/>
      <c r="C27" s="40"/>
      <c r="D27" s="41"/>
      <c r="E27" s="41"/>
      <c r="F27" s="42"/>
    </row>
    <row r="28" spans="1:8" ht="27">
      <c r="A28" s="45"/>
      <c r="B28" s="46"/>
      <c r="C28" s="10" t="s">
        <v>5</v>
      </c>
      <c r="D28" s="10" t="s">
        <v>41</v>
      </c>
      <c r="E28" s="10" t="s">
        <v>42</v>
      </c>
      <c r="F28" s="42"/>
    </row>
    <row r="29" spans="1:8">
      <c r="A29" s="45"/>
      <c r="B29" s="46"/>
      <c r="C29" s="13" t="s">
        <v>43</v>
      </c>
      <c r="D29" s="13" t="s">
        <v>44</v>
      </c>
      <c r="E29" s="13" t="s">
        <v>45</v>
      </c>
      <c r="F29" s="14" t="s">
        <v>46</v>
      </c>
    </row>
    <row r="30" spans="1:8" ht="6.6" customHeight="1">
      <c r="A30" s="11"/>
      <c r="B30" s="11"/>
      <c r="C30" s="12"/>
      <c r="D30" s="12"/>
      <c r="E30" s="12"/>
      <c r="F30" s="12"/>
    </row>
    <row r="31" spans="1:8">
      <c r="A31" s="3" t="s">
        <v>11</v>
      </c>
      <c r="B31" s="3" t="s">
        <v>12</v>
      </c>
      <c r="C31" s="9">
        <v>697703695</v>
      </c>
      <c r="D31" s="9">
        <v>164707335</v>
      </c>
      <c r="E31" s="9">
        <v>532996360</v>
      </c>
      <c r="F31" s="9">
        <v>110270</v>
      </c>
      <c r="H31" s="4"/>
    </row>
    <row r="32" spans="1:8" ht="6.6" customHeight="1">
      <c r="A32" s="3"/>
      <c r="B32" s="3"/>
      <c r="H32" s="4"/>
    </row>
    <row r="33" spans="1:8">
      <c r="A33" s="1" t="s">
        <v>13</v>
      </c>
      <c r="B33" s="1" t="s">
        <v>14</v>
      </c>
      <c r="C33" s="4">
        <v>12802663</v>
      </c>
      <c r="D33" s="4">
        <v>2940020</v>
      </c>
      <c r="E33" s="4">
        <v>9862643</v>
      </c>
      <c r="F33" s="17">
        <v>83701</v>
      </c>
      <c r="H33" s="4"/>
    </row>
    <row r="34" spans="1:8">
      <c r="A34" s="1" t="s">
        <v>15</v>
      </c>
      <c r="B34" s="1" t="s">
        <v>16</v>
      </c>
      <c r="C34" s="4">
        <v>10297153</v>
      </c>
      <c r="D34" s="4">
        <v>3296303</v>
      </c>
      <c r="E34" s="4">
        <v>7000850</v>
      </c>
      <c r="F34" s="17" t="s">
        <v>47</v>
      </c>
      <c r="H34" s="4"/>
    </row>
    <row r="35" spans="1:8">
      <c r="A35" s="1" t="s">
        <v>17</v>
      </c>
      <c r="B35" s="1" t="s">
        <v>18</v>
      </c>
      <c r="C35" s="4">
        <v>6045961</v>
      </c>
      <c r="D35" s="4">
        <v>1735520</v>
      </c>
      <c r="E35" s="4">
        <v>4310441</v>
      </c>
      <c r="F35" s="17" t="s">
        <v>47</v>
      </c>
      <c r="H35" s="4"/>
    </row>
    <row r="36" spans="1:8">
      <c r="A36" s="1" t="s">
        <v>19</v>
      </c>
      <c r="B36" s="1" t="s">
        <v>20</v>
      </c>
      <c r="C36" s="4">
        <v>1510740</v>
      </c>
      <c r="D36" s="4">
        <v>357342</v>
      </c>
      <c r="E36" s="4">
        <v>1153398</v>
      </c>
      <c r="F36" s="17">
        <v>210</v>
      </c>
      <c r="H36" s="4"/>
    </row>
    <row r="37" spans="1:8">
      <c r="A37" s="1" t="s">
        <v>21</v>
      </c>
      <c r="B37" s="1" t="s">
        <v>22</v>
      </c>
      <c r="C37" s="4">
        <v>4638997</v>
      </c>
      <c r="D37" s="4">
        <v>1336303</v>
      </c>
      <c r="E37" s="4">
        <v>3302694</v>
      </c>
      <c r="F37" s="5" t="s">
        <v>47</v>
      </c>
      <c r="H37" s="4"/>
    </row>
    <row r="38" spans="1:8">
      <c r="A38" s="1" t="s">
        <v>23</v>
      </c>
      <c r="B38" s="1" t="s">
        <v>24</v>
      </c>
      <c r="C38" s="4">
        <v>44934812</v>
      </c>
      <c r="D38" s="4">
        <v>14510675</v>
      </c>
      <c r="E38" s="4">
        <v>30424138</v>
      </c>
      <c r="F38" s="5" t="s">
        <v>47</v>
      </c>
      <c r="H38" s="4"/>
    </row>
    <row r="39" spans="1:8">
      <c r="A39" s="1" t="s">
        <v>25</v>
      </c>
      <c r="B39" s="1" t="s">
        <v>26</v>
      </c>
      <c r="C39" s="4">
        <v>128851772</v>
      </c>
      <c r="D39" s="4">
        <v>21877995</v>
      </c>
      <c r="E39" s="4">
        <v>106973778</v>
      </c>
      <c r="F39" s="5" t="s">
        <v>47</v>
      </c>
      <c r="H39" s="4"/>
    </row>
    <row r="40" spans="1:8">
      <c r="A40" s="1" t="s">
        <v>27</v>
      </c>
      <c r="B40" s="1" t="s">
        <v>28</v>
      </c>
      <c r="C40" s="4">
        <v>244799629</v>
      </c>
      <c r="D40" s="4">
        <v>25832980</v>
      </c>
      <c r="E40" s="4">
        <v>218966650</v>
      </c>
      <c r="F40" s="17">
        <v>6355</v>
      </c>
      <c r="H40" s="4"/>
    </row>
    <row r="41" spans="1:8">
      <c r="A41" s="1" t="s">
        <v>29</v>
      </c>
      <c r="B41" s="1" t="s">
        <v>30</v>
      </c>
      <c r="C41" s="4">
        <v>9975363</v>
      </c>
      <c r="D41" s="4">
        <v>1562117</v>
      </c>
      <c r="E41" s="4">
        <v>8413246</v>
      </c>
      <c r="F41" s="5" t="s">
        <v>47</v>
      </c>
      <c r="H41" s="4"/>
    </row>
    <row r="42" spans="1:8">
      <c r="A42" s="1" t="s">
        <v>31</v>
      </c>
      <c r="B42" s="1" t="s">
        <v>32</v>
      </c>
      <c r="C42" s="4">
        <v>30559796</v>
      </c>
      <c r="D42" s="4">
        <v>4429650</v>
      </c>
      <c r="E42" s="4">
        <v>26130146</v>
      </c>
      <c r="F42" s="5" t="s">
        <v>47</v>
      </c>
      <c r="H42" s="4"/>
    </row>
    <row r="43" spans="1:8">
      <c r="A43" s="1" t="s">
        <v>33</v>
      </c>
      <c r="B43" s="1" t="s">
        <v>34</v>
      </c>
      <c r="C43" s="4">
        <v>193105507</v>
      </c>
      <c r="D43" s="4">
        <v>80424568</v>
      </c>
      <c r="E43" s="4">
        <v>112680939</v>
      </c>
      <c r="F43" s="5">
        <v>20005</v>
      </c>
      <c r="H43" s="4"/>
    </row>
    <row r="44" spans="1:8">
      <c r="A44" s="1" t="s">
        <v>35</v>
      </c>
      <c r="B44" s="1" t="s">
        <v>36</v>
      </c>
      <c r="C44" s="4">
        <v>9095965</v>
      </c>
      <c r="D44" s="4">
        <v>5814082</v>
      </c>
      <c r="E44" s="4">
        <v>3281883</v>
      </c>
      <c r="F44" s="5" t="s">
        <v>47</v>
      </c>
      <c r="H44" s="4"/>
    </row>
    <row r="45" spans="1:8">
      <c r="A45" s="1" t="s">
        <v>37</v>
      </c>
      <c r="B45" s="1" t="s">
        <v>38</v>
      </c>
      <c r="C45" s="4">
        <v>1085337</v>
      </c>
      <c r="D45" s="4">
        <v>589782</v>
      </c>
      <c r="E45" s="4">
        <v>495555</v>
      </c>
      <c r="F45" s="17" t="s">
        <v>47</v>
      </c>
      <c r="H45" s="4"/>
    </row>
    <row r="46" spans="1:8">
      <c r="A46" s="6"/>
      <c r="B46" s="6"/>
      <c r="C46" s="7"/>
      <c r="D46" s="7"/>
      <c r="E46" s="7"/>
      <c r="F46" s="7"/>
    </row>
    <row r="47" spans="1:8">
      <c r="A47" s="32" t="s">
        <v>48</v>
      </c>
      <c r="B47" s="32"/>
      <c r="C47" s="21"/>
      <c r="D47" s="21"/>
      <c r="E47" s="21"/>
      <c r="F47" s="21"/>
    </row>
    <row r="48" spans="1:8">
      <c r="A48" s="32" t="s">
        <v>49</v>
      </c>
      <c r="B48" s="8"/>
    </row>
    <row r="49" spans="1:2">
      <c r="A49" s="8" t="s">
        <v>77</v>
      </c>
      <c r="B49" s="8"/>
    </row>
    <row r="51" spans="1:2">
      <c r="B51" s="32"/>
    </row>
  </sheetData>
  <sheetProtection formatCells="0" formatColumns="0" formatRows="0" insertColumns="0" insertRows="0" insertHyperlinks="0" deleteColumns="0" deleteRows="0" sort="0" autoFilter="0" pivotTables="0"/>
  <mergeCells count="11">
    <mergeCell ref="C26:E27"/>
    <mergeCell ref="F26:F28"/>
    <mergeCell ref="A1:F1"/>
    <mergeCell ref="A2:F2"/>
    <mergeCell ref="A26:A29"/>
    <mergeCell ref="B26:B29"/>
    <mergeCell ref="A4:A7"/>
    <mergeCell ref="B4:B7"/>
    <mergeCell ref="D4:E5"/>
    <mergeCell ref="C4:C6"/>
    <mergeCell ref="F4:F6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view="pageLayout" zoomScale="190" zoomScaleNormal="160" zoomScaleSheetLayoutView="160" zoomScalePageLayoutView="190" workbookViewId="0">
      <selection activeCell="D7" sqref="D7"/>
    </sheetView>
  </sheetViews>
  <sheetFormatPr defaultColWidth="8.85546875" defaultRowHeight="13.5"/>
  <cols>
    <col min="1" max="1" width="4.85546875" style="1" customWidth="1"/>
    <col min="2" max="2" width="40.140625" style="1" customWidth="1"/>
    <col min="3" max="3" width="15.28515625" style="4" customWidth="1"/>
    <col min="4" max="4" width="17" style="4" customWidth="1"/>
    <col min="5" max="5" width="14.85546875" style="4" customWidth="1"/>
    <col min="6" max="16384" width="8.85546875" style="1"/>
  </cols>
  <sheetData>
    <row r="1" spans="1:7" s="35" customFormat="1" ht="26.45" customHeight="1">
      <c r="A1" s="43" t="s">
        <v>78</v>
      </c>
      <c r="B1" s="43"/>
      <c r="C1" s="43"/>
      <c r="D1" s="43"/>
      <c r="E1" s="43"/>
    </row>
    <row r="2" spans="1:7" s="35" customFormat="1">
      <c r="A2" s="44" t="s">
        <v>76</v>
      </c>
      <c r="B2" s="43"/>
      <c r="C2" s="43"/>
      <c r="D2" s="43"/>
      <c r="E2" s="43"/>
    </row>
    <row r="3" spans="1:7">
      <c r="C3" s="1"/>
      <c r="D3" s="1"/>
      <c r="E3" s="1"/>
    </row>
    <row r="4" spans="1:7" s="2" customFormat="1" ht="13.15" customHeight="1">
      <c r="A4" s="47" t="s">
        <v>0</v>
      </c>
      <c r="B4" s="46" t="s">
        <v>1</v>
      </c>
      <c r="C4" s="59" t="s">
        <v>50</v>
      </c>
      <c r="D4" s="53" t="s">
        <v>82</v>
      </c>
      <c r="E4" s="56" t="s">
        <v>51</v>
      </c>
    </row>
    <row r="5" spans="1:7" s="2" customFormat="1" ht="27.6" customHeight="1">
      <c r="A5" s="48"/>
      <c r="B5" s="46"/>
      <c r="C5" s="60"/>
      <c r="D5" s="54"/>
      <c r="E5" s="57"/>
    </row>
    <row r="6" spans="1:7" s="2" customFormat="1">
      <c r="A6" s="48"/>
      <c r="B6" s="46"/>
      <c r="C6" s="61"/>
      <c r="D6" s="55"/>
      <c r="E6" s="58"/>
    </row>
    <row r="7" spans="1:7" s="2" customFormat="1" ht="12.75" customHeight="1">
      <c r="A7" s="49"/>
      <c r="B7" s="46"/>
      <c r="C7" s="13" t="s">
        <v>7</v>
      </c>
      <c r="D7" s="13" t="s">
        <v>8</v>
      </c>
      <c r="E7" s="14" t="s">
        <v>9</v>
      </c>
    </row>
    <row r="8" spans="1:7" s="2" customFormat="1" ht="6.6" customHeight="1">
      <c r="A8" s="11"/>
      <c r="B8" s="11"/>
      <c r="C8" s="12"/>
      <c r="D8" s="12"/>
      <c r="E8" s="12"/>
    </row>
    <row r="9" spans="1:7">
      <c r="A9" s="3" t="s">
        <v>11</v>
      </c>
      <c r="B9" s="3" t="s">
        <v>12</v>
      </c>
      <c r="C9" s="9">
        <f>ROUND('Table 1'!D9/'Table 1'!C9,0)</f>
        <v>75</v>
      </c>
      <c r="D9" s="9">
        <f>('Table 1'!D31/'Table 1'!E9)*1000</f>
        <v>974311.35758651281</v>
      </c>
      <c r="E9" s="15">
        <f>ROUND('Table 1'!F9/'Table 1'!C31,2)</f>
        <v>1.1599999999999999</v>
      </c>
      <c r="G9" s="28"/>
    </row>
    <row r="10" spans="1:7" ht="6.6" customHeight="1">
      <c r="A10" s="3"/>
      <c r="B10" s="3"/>
      <c r="C10" s="9"/>
      <c r="E10" s="16"/>
      <c r="G10" s="28"/>
    </row>
    <row r="11" spans="1:7">
      <c r="A11" s="1" t="s">
        <v>13</v>
      </c>
      <c r="B11" s="1" t="s">
        <v>14</v>
      </c>
      <c r="C11" s="4">
        <f>ROUND('Table 1'!D11/'Table 1'!C11,0)</f>
        <v>41</v>
      </c>
      <c r="D11" s="4">
        <f>('Table 1'!D33/'Table 1'!E11)*1000</f>
        <v>476966.25567813107</v>
      </c>
      <c r="E11" s="16">
        <f>ROUND('Table 1'!F11/'Table 1'!C33,2)</f>
        <v>1.1499999999999999</v>
      </c>
      <c r="G11" s="28"/>
    </row>
    <row r="12" spans="1:7">
      <c r="A12" s="1" t="s">
        <v>15</v>
      </c>
      <c r="B12" s="1" t="s">
        <v>16</v>
      </c>
      <c r="C12" s="4">
        <f>ROUND('Table 1'!D12/'Table 1'!C12,0)</f>
        <v>178</v>
      </c>
      <c r="D12" s="4">
        <f>('Table 1'!D34/'Table 1'!E12)*1000</f>
        <v>1682645.7376212354</v>
      </c>
      <c r="E12" s="16">
        <f>ROUND('Table 1'!F12/'Table 1'!C34,2)</f>
        <v>1.51</v>
      </c>
      <c r="G12" s="28"/>
    </row>
    <row r="13" spans="1:7">
      <c r="A13" s="1" t="s">
        <v>17</v>
      </c>
      <c r="B13" s="1" t="s">
        <v>18</v>
      </c>
      <c r="C13" s="4">
        <f>ROUND('Table 1'!D13/'Table 1'!C13,0)</f>
        <v>31</v>
      </c>
      <c r="D13" s="4">
        <f>('Table 1'!D35/'Table 1'!E13)*1000</f>
        <v>525596.60811629321</v>
      </c>
      <c r="E13" s="16">
        <f>ROUND('Table 1'!F13/'Table 1'!C35,2)</f>
        <v>1.69</v>
      </c>
      <c r="G13" s="28"/>
    </row>
    <row r="14" spans="1:7">
      <c r="A14" s="1" t="s">
        <v>19</v>
      </c>
      <c r="B14" s="1" t="s">
        <v>20</v>
      </c>
      <c r="C14" s="4">
        <f>ROUND('Table 1'!D14/'Table 1'!C14,0)</f>
        <v>24</v>
      </c>
      <c r="D14" s="4">
        <f>('Table 1'!D36/'Table 1'!E14)*1000</f>
        <v>732258.19672131154</v>
      </c>
      <c r="E14" s="16">
        <f>ROUND('Table 1'!F14/'Table 1'!C36,2)</f>
        <v>1.52</v>
      </c>
      <c r="G14" s="28"/>
    </row>
    <row r="15" spans="1:7">
      <c r="A15" s="1" t="s">
        <v>21</v>
      </c>
      <c r="B15" s="1" t="s">
        <v>22</v>
      </c>
      <c r="C15" s="4">
        <f>ROUND('Table 1'!D15/'Table 1'!C15,0)</f>
        <v>14</v>
      </c>
      <c r="D15" s="4">
        <f>('Table 1'!D37/'Table 1'!E15)*1000</f>
        <v>235929.20197740113</v>
      </c>
      <c r="E15" s="16">
        <f>ROUND('Table 1'!F15/'Table 1'!C37,2)</f>
        <v>1.25</v>
      </c>
      <c r="G15" s="28"/>
    </row>
    <row r="16" spans="1:7">
      <c r="A16" s="1" t="s">
        <v>23</v>
      </c>
      <c r="B16" s="1" t="s">
        <v>24</v>
      </c>
      <c r="C16" s="4">
        <f>ROUND('Table 1'!D16/'Table 1'!C16,0)</f>
        <v>153</v>
      </c>
      <c r="D16" s="4">
        <f>('Table 1'!D38/'Table 1'!E16)*1000</f>
        <v>1796987.6160990712</v>
      </c>
      <c r="E16" s="16">
        <f>ROUND('Table 1'!F16/'Table 1'!C38,2)</f>
        <v>1.26</v>
      </c>
      <c r="G16" s="28"/>
    </row>
    <row r="17" spans="1:7">
      <c r="A17" s="1" t="s">
        <v>25</v>
      </c>
      <c r="B17" s="1" t="s">
        <v>26</v>
      </c>
      <c r="C17" s="4">
        <f>ROUND('Table 1'!D17/'Table 1'!C17,0)</f>
        <v>347</v>
      </c>
      <c r="D17" s="4">
        <f>('Table 1'!D39/'Table 1'!E17)*1000</f>
        <v>1662461.6261398175</v>
      </c>
      <c r="E17" s="16">
        <f>ROUND('Table 1'!F17/'Table 1'!C39,2)</f>
        <v>1.1100000000000001</v>
      </c>
      <c r="G17" s="28"/>
    </row>
    <row r="18" spans="1:7">
      <c r="A18" s="1" t="s">
        <v>27</v>
      </c>
      <c r="B18" s="1" t="s">
        <v>28</v>
      </c>
      <c r="C18" s="4">
        <f>ROUND('Table 1'!D18/'Table 1'!C18,0)</f>
        <v>380</v>
      </c>
      <c r="D18" s="4">
        <f>('Table 1'!D40/'Table 1'!E18)*1000</f>
        <v>1617492.9559827188</v>
      </c>
      <c r="E18" s="16">
        <f>ROUND('Table 1'!F18/'Table 1'!C40,2)</f>
        <v>1.1499999999999999</v>
      </c>
      <c r="G18" s="28"/>
    </row>
    <row r="19" spans="1:7">
      <c r="A19" s="1" t="s">
        <v>29</v>
      </c>
      <c r="B19" s="1" t="s">
        <v>30</v>
      </c>
      <c r="C19" s="4">
        <f>ROUND('Table 1'!D19/'Table 1'!C19,0)</f>
        <v>26</v>
      </c>
      <c r="D19" s="4">
        <f>('Table 1'!D41/'Table 1'!E19)*1000</f>
        <v>242866.44900497512</v>
      </c>
      <c r="E19" s="16">
        <f>ROUND('Table 1'!F19/'Table 1'!C41,2)</f>
        <v>1.31</v>
      </c>
      <c r="G19" s="28"/>
    </row>
    <row r="20" spans="1:7">
      <c r="A20" s="1" t="s">
        <v>31</v>
      </c>
      <c r="B20" s="1" t="s">
        <v>32</v>
      </c>
      <c r="C20" s="4">
        <f>ROUND('Table 1'!D20/'Table 1'!C20,0)</f>
        <v>29</v>
      </c>
      <c r="D20" s="4">
        <f>('Table 1'!D42/'Table 1'!E20)*1000</f>
        <v>475794.84425349085</v>
      </c>
      <c r="E20" s="16">
        <f>ROUND('Table 1'!F20/'Table 1'!C42,2)</f>
        <v>1.22</v>
      </c>
      <c r="G20" s="28"/>
    </row>
    <row r="21" spans="1:7">
      <c r="A21" s="1" t="s">
        <v>33</v>
      </c>
      <c r="B21" s="1" t="s">
        <v>34</v>
      </c>
      <c r="C21" s="4">
        <f>ROUND('Table 1'!D21/'Table 1'!C21,0)</f>
        <v>111</v>
      </c>
      <c r="D21" s="4">
        <f>('Table 1'!D43/'Table 1'!E21)*1000</f>
        <v>939056.65312222682</v>
      </c>
      <c r="E21" s="16">
        <f>ROUND('Table 1'!F21/'Table 1'!C43,2)</f>
        <v>1.1100000000000001</v>
      </c>
      <c r="G21" s="28"/>
    </row>
    <row r="22" spans="1:7">
      <c r="A22" s="1" t="s">
        <v>35</v>
      </c>
      <c r="B22" s="1" t="s">
        <v>36</v>
      </c>
      <c r="C22" s="4">
        <f>ROUND('Table 1'!D22/'Table 1'!C22,0)</f>
        <v>228</v>
      </c>
      <c r="D22" s="4">
        <f>('Table 1'!D44/'Table 1'!E22)*1000</f>
        <v>471807.3521058184</v>
      </c>
      <c r="E22" s="16">
        <f>ROUND('Table 1'!F22/'Table 1'!C44,2)</f>
        <v>1.34</v>
      </c>
      <c r="G22" s="28"/>
    </row>
    <row r="23" spans="1:7">
      <c r="A23" s="1" t="s">
        <v>37</v>
      </c>
      <c r="B23" s="1" t="s">
        <v>38</v>
      </c>
      <c r="C23" s="4">
        <f>ROUND('Table 1'!D23/'Table 1'!C23,0)</f>
        <v>28</v>
      </c>
      <c r="D23" s="4">
        <f>('Table 1'!D45/'Table 1'!E23)*1000</f>
        <v>1056956.9892473118</v>
      </c>
      <c r="E23" s="16">
        <f>ROUND('Table 1'!F23/'Table 1'!C45,2)</f>
        <v>1.3</v>
      </c>
      <c r="G23" s="28"/>
    </row>
    <row r="24" spans="1:7">
      <c r="A24" s="6"/>
      <c r="B24" s="6"/>
      <c r="C24" s="7"/>
      <c r="D24" s="7"/>
      <c r="E24" s="7"/>
    </row>
    <row r="25" spans="1:7">
      <c r="A25" s="8" t="s">
        <v>77</v>
      </c>
      <c r="F25" s="4"/>
    </row>
    <row r="44" spans="1:6">
      <c r="A44" s="19"/>
      <c r="B44" s="20"/>
      <c r="C44" s="21"/>
      <c r="D44" s="21"/>
      <c r="E44" s="21"/>
      <c r="F44" s="20"/>
    </row>
  </sheetData>
  <sheetProtection formatCells="0" formatColumns="0" formatRows="0" insertColumns="0" insertRows="0" insertHyperlinks="0" deleteColumns="0" deleteRows="0" sort="0" autoFilter="0" pivotTables="0"/>
  <mergeCells count="7">
    <mergeCell ref="D4:D6"/>
    <mergeCell ref="E4:E6"/>
    <mergeCell ref="A1:E1"/>
    <mergeCell ref="A2:E2"/>
    <mergeCell ref="A4:A7"/>
    <mergeCell ref="B4:B7"/>
    <mergeCell ref="C4:C6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tabSelected="1" view="pageLayout" topLeftCell="A27" zoomScale="190" zoomScaleNormal="160" zoomScaleSheetLayoutView="145" zoomScalePageLayoutView="190" workbookViewId="0">
      <selection activeCell="E36" sqref="E36"/>
    </sheetView>
  </sheetViews>
  <sheetFormatPr defaultColWidth="8.85546875" defaultRowHeight="13.5"/>
  <cols>
    <col min="1" max="1" width="36.140625" style="1" customWidth="1"/>
    <col min="2" max="2" width="14.7109375" style="1" customWidth="1"/>
    <col min="3" max="3" width="13.7109375" style="4" customWidth="1"/>
    <col min="4" max="4" width="12.28515625" style="4" customWidth="1"/>
    <col min="5" max="5" width="14.7109375" style="4" customWidth="1"/>
    <col min="6" max="7" width="8.85546875" style="1"/>
    <col min="8" max="8" width="0" style="1" hidden="1" customWidth="1"/>
    <col min="9" max="16384" width="8.85546875" style="1"/>
  </cols>
  <sheetData>
    <row r="1" spans="1:8" s="35" customFormat="1">
      <c r="A1" s="43" t="s">
        <v>79</v>
      </c>
      <c r="B1" s="43"/>
      <c r="C1" s="43"/>
      <c r="D1" s="43"/>
      <c r="E1" s="43"/>
    </row>
    <row r="2" spans="1:8" s="35" customFormat="1">
      <c r="A2" s="63" t="s">
        <v>76</v>
      </c>
      <c r="B2" s="64"/>
      <c r="C2" s="64"/>
      <c r="D2" s="64"/>
      <c r="E2" s="64"/>
    </row>
    <row r="3" spans="1:8">
      <c r="C3" s="1"/>
      <c r="D3" s="1"/>
      <c r="E3" s="1"/>
    </row>
    <row r="4" spans="1:8" s="2" customFormat="1" ht="13.5" customHeight="1">
      <c r="A4" s="45" t="s">
        <v>52</v>
      </c>
      <c r="B4" s="46" t="s">
        <v>2</v>
      </c>
      <c r="C4" s="46" t="s">
        <v>3</v>
      </c>
      <c r="D4" s="46"/>
      <c r="E4" s="50" t="s">
        <v>4</v>
      </c>
    </row>
    <row r="5" spans="1:8" s="2" customFormat="1">
      <c r="A5" s="45"/>
      <c r="B5" s="46"/>
      <c r="C5" s="46"/>
      <c r="D5" s="46"/>
      <c r="E5" s="51"/>
    </row>
    <row r="6" spans="1:8" s="2" customFormat="1">
      <c r="A6" s="45"/>
      <c r="B6" s="46"/>
      <c r="C6" s="10" t="s">
        <v>5</v>
      </c>
      <c r="D6" s="10" t="s">
        <v>53</v>
      </c>
      <c r="E6" s="52"/>
    </row>
    <row r="7" spans="1:8" s="2" customFormat="1" ht="12.75" customHeight="1">
      <c r="A7" s="45"/>
      <c r="B7" s="13" t="s">
        <v>7</v>
      </c>
      <c r="C7" s="13" t="s">
        <v>8</v>
      </c>
      <c r="D7" s="13" t="s">
        <v>9</v>
      </c>
      <c r="E7" s="14" t="s">
        <v>10</v>
      </c>
    </row>
    <row r="8" spans="1:8" s="2" customFormat="1" ht="6" customHeight="1">
      <c r="A8" s="11"/>
      <c r="B8" s="12"/>
      <c r="C8" s="12"/>
      <c r="D8" s="12"/>
      <c r="E8" s="12"/>
    </row>
    <row r="9" spans="1:8" s="3" customFormat="1">
      <c r="A9" s="3" t="s">
        <v>54</v>
      </c>
      <c r="B9" s="9">
        <v>2256</v>
      </c>
      <c r="C9" s="9">
        <v>169331</v>
      </c>
      <c r="D9" s="9">
        <v>169050</v>
      </c>
      <c r="E9" s="9">
        <v>809314342</v>
      </c>
      <c r="G9" s="9"/>
    </row>
    <row r="10" spans="1:8" ht="6" customHeight="1">
      <c r="B10" s="4"/>
    </row>
    <row r="11" spans="1:8">
      <c r="A11" s="1" t="s">
        <v>55</v>
      </c>
      <c r="B11" s="4">
        <v>987</v>
      </c>
      <c r="C11" s="4">
        <v>134730</v>
      </c>
      <c r="D11" s="4">
        <v>134632</v>
      </c>
      <c r="E11" s="4">
        <v>759598929</v>
      </c>
      <c r="H11" s="31">
        <f>B11/$B$9</f>
        <v>0.4375</v>
      </c>
    </row>
    <row r="12" spans="1:8">
      <c r="A12" s="1" t="s">
        <v>56</v>
      </c>
      <c r="B12" s="4">
        <v>38</v>
      </c>
      <c r="C12" s="4">
        <v>668</v>
      </c>
      <c r="D12" s="4">
        <v>654</v>
      </c>
      <c r="E12" s="4">
        <v>509486</v>
      </c>
      <c r="H12" s="31">
        <f t="shared" ref="H12:H27" si="0">B12/$B$9</f>
        <v>1.6843971631205674E-2</v>
      </c>
    </row>
    <row r="13" spans="1:8">
      <c r="A13" s="1" t="s">
        <v>57</v>
      </c>
      <c r="B13" s="4">
        <v>71</v>
      </c>
      <c r="C13" s="4">
        <v>1618</v>
      </c>
      <c r="D13" s="4">
        <v>1608</v>
      </c>
      <c r="E13" s="4">
        <v>4373781</v>
      </c>
      <c r="H13" s="31">
        <f t="shared" si="0"/>
        <v>3.1471631205673756E-2</v>
      </c>
    </row>
    <row r="14" spans="1:8">
      <c r="A14" s="1" t="s">
        <v>58</v>
      </c>
      <c r="B14" s="4">
        <v>39</v>
      </c>
      <c r="C14" s="4">
        <v>502</v>
      </c>
      <c r="D14" s="4">
        <v>495</v>
      </c>
      <c r="E14" s="4">
        <v>550151</v>
      </c>
      <c r="H14" s="31">
        <f t="shared" si="0"/>
        <v>1.7287234042553192E-2</v>
      </c>
    </row>
    <row r="15" spans="1:8">
      <c r="A15" s="1" t="s">
        <v>59</v>
      </c>
      <c r="B15" s="4">
        <v>97</v>
      </c>
      <c r="C15" s="4">
        <v>2400</v>
      </c>
      <c r="D15" s="4">
        <v>2399</v>
      </c>
      <c r="E15" s="4">
        <v>5389700</v>
      </c>
      <c r="H15" s="31">
        <f t="shared" si="0"/>
        <v>4.2996453900709219E-2</v>
      </c>
    </row>
    <row r="16" spans="1:8">
      <c r="A16" s="1" t="s">
        <v>60</v>
      </c>
      <c r="B16" s="4">
        <v>151</v>
      </c>
      <c r="C16" s="4">
        <v>5067</v>
      </c>
      <c r="D16" s="4">
        <v>5040</v>
      </c>
      <c r="E16" s="4">
        <v>5992557</v>
      </c>
      <c r="H16" s="31">
        <f t="shared" si="0"/>
        <v>6.6932624113475184E-2</v>
      </c>
    </row>
    <row r="17" spans="1:8">
      <c r="A17" s="1" t="s">
        <v>61</v>
      </c>
      <c r="B17" s="4">
        <v>31</v>
      </c>
      <c r="C17" s="4">
        <v>441</v>
      </c>
      <c r="D17" s="4">
        <v>420</v>
      </c>
      <c r="E17" s="4">
        <v>292765</v>
      </c>
      <c r="H17" s="31">
        <f t="shared" si="0"/>
        <v>1.374113475177305E-2</v>
      </c>
    </row>
    <row r="18" spans="1:8">
      <c r="A18" s="1" t="s">
        <v>62</v>
      </c>
      <c r="B18" s="4">
        <v>100</v>
      </c>
      <c r="C18" s="4">
        <v>1236</v>
      </c>
      <c r="D18" s="4">
        <v>1223</v>
      </c>
      <c r="E18" s="4">
        <v>1280245</v>
      </c>
      <c r="H18" s="31">
        <f t="shared" si="0"/>
        <v>4.4326241134751775E-2</v>
      </c>
    </row>
    <row r="19" spans="1:8">
      <c r="A19" s="1" t="s">
        <v>63</v>
      </c>
      <c r="B19" s="4">
        <v>100</v>
      </c>
      <c r="C19" s="4">
        <v>1694</v>
      </c>
      <c r="D19" s="4">
        <v>1676</v>
      </c>
      <c r="E19" s="4">
        <v>1558592</v>
      </c>
      <c r="H19" s="31">
        <f t="shared" si="0"/>
        <v>4.4326241134751775E-2</v>
      </c>
    </row>
    <row r="20" spans="1:8">
      <c r="A20" s="1" t="s">
        <v>64</v>
      </c>
      <c r="B20" s="4">
        <v>214</v>
      </c>
      <c r="C20" s="4">
        <v>13935</v>
      </c>
      <c r="D20" s="4">
        <v>13935</v>
      </c>
      <c r="E20" s="4">
        <v>19697331</v>
      </c>
      <c r="H20" s="31">
        <f t="shared" si="0"/>
        <v>9.4858156028368792E-2</v>
      </c>
    </row>
    <row r="21" spans="1:8">
      <c r="A21" s="1" t="s">
        <v>65</v>
      </c>
      <c r="B21" s="4">
        <v>75</v>
      </c>
      <c r="C21" s="4">
        <v>2700</v>
      </c>
      <c r="D21" s="4">
        <v>2680</v>
      </c>
      <c r="E21" s="4">
        <v>990026</v>
      </c>
      <c r="H21" s="31">
        <f t="shared" si="0"/>
        <v>3.3244680851063829E-2</v>
      </c>
    </row>
    <row r="22" spans="1:8">
      <c r="A22" s="1" t="s">
        <v>66</v>
      </c>
      <c r="B22" s="4">
        <v>63</v>
      </c>
      <c r="C22" s="4">
        <v>518</v>
      </c>
      <c r="D22" s="4">
        <v>491</v>
      </c>
      <c r="E22" s="4">
        <v>618691</v>
      </c>
      <c r="H22" s="31">
        <f t="shared" si="0"/>
        <v>2.7925531914893616E-2</v>
      </c>
    </row>
    <row r="23" spans="1:8">
      <c r="A23" s="1" t="s">
        <v>67</v>
      </c>
      <c r="B23" s="4">
        <v>79</v>
      </c>
      <c r="C23" s="4">
        <v>1056</v>
      </c>
      <c r="D23" s="4">
        <v>1055</v>
      </c>
      <c r="E23" s="4">
        <v>2286299</v>
      </c>
      <c r="H23" s="31">
        <f t="shared" si="0"/>
        <v>3.5017730496453903E-2</v>
      </c>
    </row>
    <row r="24" spans="1:8">
      <c r="A24" s="1" t="s">
        <v>68</v>
      </c>
      <c r="B24" s="4">
        <v>80</v>
      </c>
      <c r="C24" s="4">
        <v>858</v>
      </c>
      <c r="D24" s="4">
        <v>847</v>
      </c>
      <c r="E24" s="4">
        <v>4790511</v>
      </c>
      <c r="H24" s="31">
        <f t="shared" si="0"/>
        <v>3.5460992907801421E-2</v>
      </c>
    </row>
    <row r="25" spans="1:8">
      <c r="A25" s="1" t="s">
        <v>69</v>
      </c>
      <c r="B25" s="4">
        <v>71</v>
      </c>
      <c r="C25" s="4">
        <v>1299</v>
      </c>
      <c r="D25" s="4">
        <v>1289</v>
      </c>
      <c r="E25" s="4">
        <v>885261</v>
      </c>
      <c r="H25" s="31">
        <f t="shared" si="0"/>
        <v>3.1471631205673756E-2</v>
      </c>
    </row>
    <row r="26" spans="1:8">
      <c r="A26" s="1" t="s">
        <v>74</v>
      </c>
      <c r="B26" s="4">
        <v>39</v>
      </c>
      <c r="C26" s="4">
        <v>468</v>
      </c>
      <c r="D26" s="4">
        <v>468</v>
      </c>
      <c r="E26" s="4">
        <v>305946</v>
      </c>
      <c r="H26" s="31">
        <f t="shared" si="0"/>
        <v>1.7287234042553192E-2</v>
      </c>
    </row>
    <row r="27" spans="1:8">
      <c r="A27" s="1" t="s">
        <v>81</v>
      </c>
      <c r="B27" s="4">
        <v>18</v>
      </c>
      <c r="C27" s="4">
        <v>142</v>
      </c>
      <c r="D27" s="4">
        <v>140</v>
      </c>
      <c r="E27" s="4">
        <v>194071</v>
      </c>
      <c r="H27" s="31">
        <f t="shared" si="0"/>
        <v>7.9787234042553185E-3</v>
      </c>
    </row>
    <row r="28" spans="1:8">
      <c r="B28" s="4"/>
    </row>
    <row r="29" spans="1:8" ht="25.9" customHeight="1">
      <c r="A29" s="45" t="s">
        <v>52</v>
      </c>
      <c r="B29" s="65" t="s">
        <v>40</v>
      </c>
      <c r="C29" s="66"/>
      <c r="D29" s="67"/>
      <c r="E29" s="42" t="s">
        <v>83</v>
      </c>
    </row>
    <row r="30" spans="1:8" ht="24.75" customHeight="1">
      <c r="A30" s="62"/>
      <c r="B30" s="27" t="s">
        <v>5</v>
      </c>
      <c r="C30" s="27" t="s">
        <v>41</v>
      </c>
      <c r="D30" s="24" t="s">
        <v>70</v>
      </c>
      <c r="E30" s="42"/>
    </row>
    <row r="31" spans="1:8" ht="15" customHeight="1">
      <c r="A31" s="45"/>
      <c r="B31" s="26" t="s">
        <v>43</v>
      </c>
      <c r="C31" s="26" t="s">
        <v>44</v>
      </c>
      <c r="D31" s="13" t="s">
        <v>45</v>
      </c>
      <c r="E31" s="14" t="s">
        <v>46</v>
      </c>
    </row>
    <row r="32" spans="1:8" ht="6" customHeight="1">
      <c r="A32" s="11"/>
      <c r="B32" s="12"/>
      <c r="C32" s="12"/>
      <c r="D32" s="12"/>
      <c r="E32" s="12"/>
    </row>
    <row r="33" spans="1:5" s="3" customFormat="1">
      <c r="A33" s="3" t="s">
        <v>54</v>
      </c>
      <c r="B33" s="9">
        <v>697703695</v>
      </c>
      <c r="C33" s="9">
        <v>164707335</v>
      </c>
      <c r="D33" s="9">
        <v>532996360</v>
      </c>
      <c r="E33" s="9">
        <v>110270</v>
      </c>
    </row>
    <row r="34" spans="1:5" ht="6" customHeight="1">
      <c r="B34" s="4"/>
    </row>
    <row r="35" spans="1:5">
      <c r="A35" s="1" t="s">
        <v>55</v>
      </c>
      <c r="B35" s="4">
        <v>656053940</v>
      </c>
      <c r="C35" s="4">
        <v>152860950</v>
      </c>
      <c r="D35" s="4">
        <v>503192990</v>
      </c>
      <c r="E35" s="5">
        <v>83978</v>
      </c>
    </row>
    <row r="36" spans="1:5">
      <c r="A36" s="1" t="s">
        <v>56</v>
      </c>
      <c r="B36" s="4">
        <v>387309</v>
      </c>
      <c r="C36" s="4">
        <v>166102</v>
      </c>
      <c r="D36" s="4">
        <v>221207</v>
      </c>
      <c r="E36" s="5" t="s">
        <v>47</v>
      </c>
    </row>
    <row r="37" spans="1:5">
      <c r="A37" s="1" t="s">
        <v>57</v>
      </c>
      <c r="B37" s="4">
        <v>3722384</v>
      </c>
      <c r="C37" s="4">
        <v>517301</v>
      </c>
      <c r="D37" s="4">
        <v>3205083</v>
      </c>
      <c r="E37" s="17" t="s">
        <v>47</v>
      </c>
    </row>
    <row r="38" spans="1:5">
      <c r="A38" s="1" t="s">
        <v>58</v>
      </c>
      <c r="B38" s="4">
        <v>446202</v>
      </c>
      <c r="C38" s="4">
        <v>98945</v>
      </c>
      <c r="D38" s="4">
        <v>347257</v>
      </c>
      <c r="E38" s="5" t="s">
        <v>47</v>
      </c>
    </row>
    <row r="39" spans="1:5">
      <c r="A39" s="1" t="s">
        <v>59</v>
      </c>
      <c r="B39" s="4">
        <v>4689609</v>
      </c>
      <c r="C39" s="4">
        <v>869098</v>
      </c>
      <c r="D39" s="4">
        <v>3820511</v>
      </c>
      <c r="E39" s="5" t="s">
        <v>47</v>
      </c>
    </row>
    <row r="40" spans="1:5">
      <c r="A40" s="1" t="s">
        <v>60</v>
      </c>
      <c r="B40" s="4">
        <v>4432761</v>
      </c>
      <c r="C40" s="4">
        <v>1184793</v>
      </c>
      <c r="D40" s="4">
        <v>3247968</v>
      </c>
      <c r="E40" s="5">
        <v>6287</v>
      </c>
    </row>
    <row r="41" spans="1:5">
      <c r="A41" s="1" t="s">
        <v>61</v>
      </c>
      <c r="B41" s="4">
        <v>204745</v>
      </c>
      <c r="C41" s="4">
        <v>59492</v>
      </c>
      <c r="D41" s="4">
        <v>145253</v>
      </c>
      <c r="E41" s="5" t="s">
        <v>47</v>
      </c>
    </row>
    <row r="42" spans="1:5">
      <c r="A42" s="1" t="s">
        <v>62</v>
      </c>
      <c r="B42" s="4">
        <v>955605</v>
      </c>
      <c r="C42" s="4">
        <v>256811</v>
      </c>
      <c r="D42" s="4">
        <v>698794</v>
      </c>
      <c r="E42" s="5">
        <v>5552</v>
      </c>
    </row>
    <row r="43" spans="1:5">
      <c r="A43" s="1" t="s">
        <v>63</v>
      </c>
      <c r="B43" s="4">
        <v>1209044</v>
      </c>
      <c r="C43" s="4">
        <v>396299</v>
      </c>
      <c r="D43" s="4">
        <v>812745</v>
      </c>
      <c r="E43" s="5" t="s">
        <v>47</v>
      </c>
    </row>
    <row r="44" spans="1:5">
      <c r="A44" s="1" t="s">
        <v>64</v>
      </c>
      <c r="B44" s="4">
        <v>16859000</v>
      </c>
      <c r="C44" s="4">
        <v>6401124</v>
      </c>
      <c r="D44" s="4">
        <v>10457876</v>
      </c>
      <c r="E44" s="5">
        <v>14453</v>
      </c>
    </row>
    <row r="45" spans="1:5">
      <c r="A45" s="1" t="s">
        <v>65</v>
      </c>
      <c r="B45" s="4">
        <v>829676</v>
      </c>
      <c r="C45" s="4">
        <v>496822</v>
      </c>
      <c r="D45" s="4">
        <v>332854</v>
      </c>
      <c r="E45" s="17" t="s">
        <v>47</v>
      </c>
    </row>
    <row r="46" spans="1:5">
      <c r="A46" s="1" t="s">
        <v>66</v>
      </c>
      <c r="B46" s="4">
        <v>549398</v>
      </c>
      <c r="C46" s="4">
        <v>101571</v>
      </c>
      <c r="D46" s="4">
        <v>447827</v>
      </c>
      <c r="E46" s="5" t="s">
        <v>47</v>
      </c>
    </row>
    <row r="47" spans="1:5">
      <c r="A47" s="25" t="s">
        <v>67</v>
      </c>
      <c r="B47" s="4">
        <v>1726689</v>
      </c>
      <c r="C47" s="4">
        <v>439085</v>
      </c>
      <c r="D47" s="4">
        <v>1287604</v>
      </c>
      <c r="E47" s="5" t="s">
        <v>47</v>
      </c>
    </row>
    <row r="48" spans="1:5">
      <c r="A48" s="25" t="s">
        <v>68</v>
      </c>
      <c r="B48" s="4">
        <v>4458611</v>
      </c>
      <c r="C48" s="4">
        <v>545052</v>
      </c>
      <c r="D48" s="4">
        <v>3913560</v>
      </c>
      <c r="E48" s="5" t="s">
        <v>47</v>
      </c>
    </row>
    <row r="49" spans="1:5">
      <c r="A49" s="1" t="s">
        <v>69</v>
      </c>
      <c r="B49" s="4">
        <v>775341</v>
      </c>
      <c r="C49" s="4">
        <v>215779</v>
      </c>
      <c r="D49" s="4">
        <v>559562</v>
      </c>
      <c r="E49" s="5" t="s">
        <v>47</v>
      </c>
    </row>
    <row r="50" spans="1:5">
      <c r="A50" s="1" t="s">
        <v>71</v>
      </c>
      <c r="B50" s="4">
        <v>230198</v>
      </c>
      <c r="C50" s="4">
        <v>65267</v>
      </c>
      <c r="D50" s="4">
        <v>164931</v>
      </c>
      <c r="E50" s="5" t="s">
        <v>47</v>
      </c>
    </row>
    <row r="51" spans="1:5">
      <c r="A51" s="1" t="s">
        <v>81</v>
      </c>
      <c r="B51" s="4">
        <v>173185</v>
      </c>
      <c r="C51" s="4">
        <v>32846</v>
      </c>
      <c r="D51" s="4">
        <v>140339</v>
      </c>
      <c r="E51" s="17" t="s">
        <v>47</v>
      </c>
    </row>
    <row r="52" spans="1:5" ht="5.45" customHeight="1">
      <c r="A52" s="6"/>
      <c r="B52" s="6"/>
      <c r="C52" s="7"/>
      <c r="D52" s="7"/>
      <c r="E52" s="7"/>
    </row>
    <row r="53" spans="1:5" ht="4.5" customHeight="1"/>
    <row r="54" spans="1:5">
      <c r="A54" s="36" t="s">
        <v>72</v>
      </c>
    </row>
    <row r="55" spans="1:5" ht="13.5" customHeight="1">
      <c r="A55" s="32" t="s">
        <v>73</v>
      </c>
      <c r="B55" s="37"/>
      <c r="C55" s="37"/>
      <c r="D55" s="37"/>
      <c r="E55" s="37"/>
    </row>
    <row r="56" spans="1:5">
      <c r="A56" s="8" t="s">
        <v>77</v>
      </c>
    </row>
    <row r="58" spans="1:5" ht="13.15" customHeight="1">
      <c r="C58" s="1"/>
      <c r="D58" s="1"/>
      <c r="E58" s="1"/>
    </row>
    <row r="59" spans="1:5">
      <c r="A59" s="33"/>
      <c r="B59" s="34"/>
      <c r="C59" s="34"/>
      <c r="D59" s="34"/>
    </row>
  </sheetData>
  <sheetProtection formatCells="0" formatColumns="0" formatRows="0" insertColumns="0" insertRows="0" insertHyperlinks="0" deleteColumns="0" deleteRows="0" sort="0" autoFilter="0" pivotTables="0"/>
  <mergeCells count="9">
    <mergeCell ref="E29:E30"/>
    <mergeCell ref="A29:A31"/>
    <mergeCell ref="A1:E1"/>
    <mergeCell ref="A2:E2"/>
    <mergeCell ref="A4:A7"/>
    <mergeCell ref="B4:B6"/>
    <mergeCell ref="C4:D5"/>
    <mergeCell ref="E4:E6"/>
    <mergeCell ref="B29:D29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view="pageLayout" zoomScale="190" zoomScaleNormal="130" zoomScaleSheetLayoutView="145" zoomScalePageLayoutView="190" workbookViewId="0">
      <selection activeCell="C16" sqref="C16"/>
    </sheetView>
  </sheetViews>
  <sheetFormatPr defaultColWidth="8.85546875" defaultRowHeight="13.5"/>
  <cols>
    <col min="1" max="1" width="40" style="1" customWidth="1"/>
    <col min="2" max="2" width="16.5703125" style="1" customWidth="1"/>
    <col min="3" max="3" width="17.28515625" style="4" customWidth="1"/>
    <col min="4" max="4" width="16.7109375" style="4" customWidth="1"/>
    <col min="5" max="16384" width="8.85546875" style="1"/>
  </cols>
  <sheetData>
    <row r="1" spans="1:4" s="3" customFormat="1" ht="21" customHeight="1">
      <c r="A1" s="68" t="s">
        <v>80</v>
      </c>
      <c r="B1" s="68"/>
      <c r="C1" s="68"/>
      <c r="D1" s="68"/>
    </row>
    <row r="2" spans="1:4" s="3" customFormat="1">
      <c r="A2" s="69" t="s">
        <v>76</v>
      </c>
      <c r="B2" s="69"/>
      <c r="C2" s="69"/>
      <c r="D2" s="69"/>
    </row>
    <row r="3" spans="1:4">
      <c r="C3" s="1"/>
      <c r="D3" s="1"/>
    </row>
    <row r="4" spans="1:4" s="2" customFormat="1" ht="13.15" customHeight="1">
      <c r="A4" s="45" t="s">
        <v>52</v>
      </c>
      <c r="B4" s="59" t="s">
        <v>50</v>
      </c>
      <c r="C4" s="46" t="s">
        <v>82</v>
      </c>
      <c r="D4" s="42" t="s">
        <v>51</v>
      </c>
    </row>
    <row r="5" spans="1:4" s="2" customFormat="1" ht="27.6" customHeight="1">
      <c r="A5" s="45"/>
      <c r="B5" s="60"/>
      <c r="C5" s="46"/>
      <c r="D5" s="42"/>
    </row>
    <row r="6" spans="1:4" s="2" customFormat="1">
      <c r="A6" s="45"/>
      <c r="B6" s="61"/>
      <c r="C6" s="46"/>
      <c r="D6" s="42"/>
    </row>
    <row r="7" spans="1:4" s="2" customFormat="1" ht="12.75" customHeight="1">
      <c r="A7" s="45"/>
      <c r="B7" s="13" t="s">
        <v>7</v>
      </c>
      <c r="C7" s="13" t="s">
        <v>8</v>
      </c>
      <c r="D7" s="14" t="s">
        <v>9</v>
      </c>
    </row>
    <row r="8" spans="1:4" s="2" customFormat="1" ht="6.6" customHeight="1">
      <c r="A8" s="11"/>
      <c r="B8" s="12"/>
      <c r="C8" s="12"/>
      <c r="D8" s="12"/>
    </row>
    <row r="9" spans="1:4">
      <c r="A9" s="3" t="s">
        <v>54</v>
      </c>
      <c r="B9" s="3">
        <f>ROUND('Table 3_Reg'!C9/'Table 3_Reg'!B9,0)</f>
        <v>75</v>
      </c>
      <c r="C9" s="29">
        <f>('Table 3_Reg'!C33/'Table 3_Reg'!D9)*1000</f>
        <v>974311.35758651281</v>
      </c>
      <c r="D9" s="3">
        <f>ROUND('Table 3_Reg'!E9/'Table 3_Reg'!B33,2)</f>
        <v>1.1599999999999999</v>
      </c>
    </row>
    <row r="10" spans="1:4" ht="6.6" customHeight="1">
      <c r="C10" s="30"/>
      <c r="D10" s="1"/>
    </row>
    <row r="11" spans="1:4">
      <c r="A11" s="1" t="s">
        <v>55</v>
      </c>
      <c r="B11" s="1">
        <f>ROUND('Table 3_Reg'!C11/'Table 3_Reg'!B11,0)</f>
        <v>137</v>
      </c>
      <c r="C11" s="30">
        <f>('Table 3_Reg'!C35/'Table 3_Reg'!D11)*1000</f>
        <v>1135398.3451185455</v>
      </c>
      <c r="D11" s="1">
        <f>ROUND('Table 3_Reg'!E11/'Table 3_Reg'!B35,2)</f>
        <v>1.1599999999999999</v>
      </c>
    </row>
    <row r="12" spans="1:4">
      <c r="A12" s="1" t="s">
        <v>56</v>
      </c>
      <c r="B12" s="1">
        <f>ROUND('Table 3_Reg'!C12/'Table 3_Reg'!B12,0)</f>
        <v>18</v>
      </c>
      <c r="C12" s="30">
        <f>('Table 3_Reg'!C36/'Table 3_Reg'!D12)*1000</f>
        <v>253978.59327217125</v>
      </c>
      <c r="D12" s="1">
        <f>ROUND('Table 3_Reg'!E12/'Table 3_Reg'!B36,2)</f>
        <v>1.32</v>
      </c>
    </row>
    <row r="13" spans="1:4">
      <c r="A13" s="1" t="s">
        <v>57</v>
      </c>
      <c r="B13" s="1">
        <f>ROUND('Table 3_Reg'!C13/'Table 3_Reg'!B13,0)</f>
        <v>23</v>
      </c>
      <c r="C13" s="30">
        <f>('Table 3_Reg'!C37/'Table 3_Reg'!D13)*1000</f>
        <v>321704.60199004976</v>
      </c>
      <c r="D13" s="1">
        <f>ROUND('Table 3_Reg'!E13/'Table 3_Reg'!B37,2)</f>
        <v>1.17</v>
      </c>
    </row>
    <row r="14" spans="1:4">
      <c r="A14" s="1" t="s">
        <v>58</v>
      </c>
      <c r="B14" s="1">
        <f>ROUND('Table 3_Reg'!C14/'Table 3_Reg'!B14,0)</f>
        <v>13</v>
      </c>
      <c r="C14" s="30">
        <f>('Table 3_Reg'!C38/'Table 3_Reg'!D14)*1000</f>
        <v>199888.88888888888</v>
      </c>
      <c r="D14" s="1">
        <f>ROUND('Table 3_Reg'!E14/'Table 3_Reg'!B38,2)</f>
        <v>1.23</v>
      </c>
    </row>
    <row r="15" spans="1:4">
      <c r="A15" s="1" t="s">
        <v>59</v>
      </c>
      <c r="B15" s="1">
        <f>ROUND('Table 3_Reg'!C15/'Table 3_Reg'!B15,0)</f>
        <v>25</v>
      </c>
      <c r="C15" s="30">
        <f>('Table 3_Reg'!C39/'Table 3_Reg'!D15)*1000</f>
        <v>362275.11463109631</v>
      </c>
      <c r="D15" s="1">
        <f>ROUND('Table 3_Reg'!E15/'Table 3_Reg'!B39,2)</f>
        <v>1.1499999999999999</v>
      </c>
    </row>
    <row r="16" spans="1:4">
      <c r="A16" s="1" t="s">
        <v>60</v>
      </c>
      <c r="B16" s="1">
        <f>ROUND('Table 3_Reg'!C16/'Table 3_Reg'!B16,0)</f>
        <v>34</v>
      </c>
      <c r="C16" s="30">
        <f>('Table 3_Reg'!C40/'Table 3_Reg'!D16)*1000</f>
        <v>235077.97619047618</v>
      </c>
      <c r="D16" s="1">
        <f>ROUND('Table 3_Reg'!E16/'Table 3_Reg'!B40,2)</f>
        <v>1.35</v>
      </c>
    </row>
    <row r="17" spans="1:4">
      <c r="A17" s="1" t="s">
        <v>61</v>
      </c>
      <c r="B17" s="1">
        <f>ROUND('Table 3_Reg'!C17/'Table 3_Reg'!B17,0)</f>
        <v>14</v>
      </c>
      <c r="C17" s="30">
        <f>('Table 3_Reg'!C41/'Table 3_Reg'!D17)*1000</f>
        <v>141647.61904761905</v>
      </c>
      <c r="D17" s="1">
        <f>ROUND('Table 3_Reg'!E17/'Table 3_Reg'!B41,2)</f>
        <v>1.43</v>
      </c>
    </row>
    <row r="18" spans="1:4">
      <c r="A18" s="1" t="s">
        <v>62</v>
      </c>
      <c r="B18" s="1">
        <f>ROUND('Table 3_Reg'!C18/'Table 3_Reg'!B18,0)</f>
        <v>12</v>
      </c>
      <c r="C18" s="30">
        <f>('Table 3_Reg'!C42/'Table 3_Reg'!D18)*1000</f>
        <v>209984.46443172527</v>
      </c>
      <c r="D18" s="1">
        <f>ROUND('Table 3_Reg'!E18/'Table 3_Reg'!B42,2)</f>
        <v>1.34</v>
      </c>
    </row>
    <row r="19" spans="1:4">
      <c r="A19" s="1" t="s">
        <v>63</v>
      </c>
      <c r="B19" s="1">
        <f>ROUND('Table 3_Reg'!C19/'Table 3_Reg'!B19,0)</f>
        <v>17</v>
      </c>
      <c r="C19" s="30">
        <f>('Table 3_Reg'!C43/'Table 3_Reg'!D19)*1000</f>
        <v>236455.25059665871</v>
      </c>
      <c r="D19" s="1">
        <f>ROUND('Table 3_Reg'!E19/'Table 3_Reg'!B43,2)</f>
        <v>1.29</v>
      </c>
    </row>
    <row r="20" spans="1:4">
      <c r="A20" s="1" t="s">
        <v>64</v>
      </c>
      <c r="B20" s="1">
        <f>ROUND('Table 3_Reg'!C20/'Table 3_Reg'!B20,0)</f>
        <v>65</v>
      </c>
      <c r="C20" s="30">
        <f>('Table 3_Reg'!C44/'Table 3_Reg'!D20)*1000</f>
        <v>459355.86652314314</v>
      </c>
      <c r="D20" s="1">
        <f>ROUND('Table 3_Reg'!E20/'Table 3_Reg'!B44,2)</f>
        <v>1.17</v>
      </c>
    </row>
    <row r="21" spans="1:4">
      <c r="A21" s="1" t="s">
        <v>65</v>
      </c>
      <c r="B21" s="1">
        <f>ROUND('Table 3_Reg'!C21/'Table 3_Reg'!B21,0)</f>
        <v>36</v>
      </c>
      <c r="C21" s="30">
        <f>('Table 3_Reg'!C45/'Table 3_Reg'!D21)*1000</f>
        <v>185381.34328358207</v>
      </c>
      <c r="D21" s="1">
        <f>ROUND('Table 3_Reg'!E21/'Table 3_Reg'!B45,2)</f>
        <v>1.19</v>
      </c>
    </row>
    <row r="22" spans="1:4">
      <c r="A22" s="1" t="s">
        <v>66</v>
      </c>
      <c r="B22" s="1">
        <f>ROUND('Table 3_Reg'!C22/'Table 3_Reg'!B22,0)</f>
        <v>8</v>
      </c>
      <c r="C22" s="30">
        <f>('Table 3_Reg'!C46/'Table 3_Reg'!D22)*1000</f>
        <v>206865.58044806519</v>
      </c>
      <c r="D22" s="1">
        <f>ROUND('Table 3_Reg'!E22/'Table 3_Reg'!B46,2)</f>
        <v>1.1299999999999999</v>
      </c>
    </row>
    <row r="23" spans="1:4">
      <c r="A23" s="1" t="s">
        <v>67</v>
      </c>
      <c r="B23" s="1">
        <f>ROUND('Table 3_Reg'!C23/'Table 3_Reg'!B23,0)</f>
        <v>13</v>
      </c>
      <c r="C23" s="30">
        <f>('Table 3_Reg'!C47/'Table 3_Reg'!D23)*1000</f>
        <v>416194.31279620854</v>
      </c>
      <c r="D23" s="1">
        <f>ROUND('Table 3_Reg'!E23/'Table 3_Reg'!B47,2)</f>
        <v>1.32</v>
      </c>
    </row>
    <row r="24" spans="1:4">
      <c r="A24" s="1" t="s">
        <v>68</v>
      </c>
      <c r="B24" s="1">
        <f>ROUND('Table 3_Reg'!C24/'Table 3_Reg'!B24,0)</f>
        <v>11</v>
      </c>
      <c r="C24" s="30">
        <f>('Table 3_Reg'!C48/'Table 3_Reg'!D24)*1000</f>
        <v>643508.85478158202</v>
      </c>
      <c r="D24" s="1">
        <f>ROUND('Table 3_Reg'!E24/'Table 3_Reg'!B48,2)</f>
        <v>1.07</v>
      </c>
    </row>
    <row r="25" spans="1:4">
      <c r="A25" s="1" t="s">
        <v>69</v>
      </c>
      <c r="B25" s="1">
        <f>ROUND('Table 3_Reg'!C25/'Table 3_Reg'!B25,0)</f>
        <v>18</v>
      </c>
      <c r="C25" s="30">
        <f>('Table 3_Reg'!C49/'Table 3_Reg'!D25)*1000</f>
        <v>167400.31031807605</v>
      </c>
      <c r="D25" s="1">
        <f>ROUND('Table 3_Reg'!E25/'Table 3_Reg'!B49,2)</f>
        <v>1.1399999999999999</v>
      </c>
    </row>
    <row r="26" spans="1:4" ht="15" customHeight="1">
      <c r="A26" s="18" t="s">
        <v>74</v>
      </c>
      <c r="B26" s="1">
        <f>ROUND('Table 3_Reg'!C26/'Table 3_Reg'!B26,0)</f>
        <v>12</v>
      </c>
      <c r="C26" s="30">
        <f>('Table 3_Reg'!C50/'Table 3_Reg'!D26)*1000</f>
        <v>139459.40170940169</v>
      </c>
      <c r="D26" s="1">
        <f>ROUND('Table 3_Reg'!E26/'Table 3_Reg'!B50,2)</f>
        <v>1.33</v>
      </c>
    </row>
    <row r="27" spans="1:4">
      <c r="A27" s="1" t="s">
        <v>81</v>
      </c>
      <c r="B27" s="1">
        <f>ROUND('Table 3_Reg'!C27/'Table 3_Reg'!B27,0)</f>
        <v>8</v>
      </c>
      <c r="C27" s="30">
        <f>('Table 3_Reg'!C51/'Table 3_Reg'!D27)*1000</f>
        <v>234614.28571428574</v>
      </c>
      <c r="D27" s="1">
        <f>ROUND('Table 3_Reg'!E27/'Table 3_Reg'!B51,2)</f>
        <v>1.1200000000000001</v>
      </c>
    </row>
    <row r="28" spans="1:4" ht="5.45" customHeight="1">
      <c r="A28" s="6"/>
      <c r="B28" s="6"/>
      <c r="C28" s="6"/>
      <c r="D28" s="6"/>
    </row>
    <row r="29" spans="1:4" s="22" customFormat="1" ht="5.45" customHeight="1">
      <c r="A29" s="1"/>
      <c r="B29" s="23"/>
      <c r="C29" s="23"/>
      <c r="D29" s="23"/>
    </row>
    <row r="30" spans="1:4">
      <c r="A30" s="8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D1"/>
    <mergeCell ref="A4:A7"/>
    <mergeCell ref="B4:B6"/>
    <mergeCell ref="C4:C6"/>
    <mergeCell ref="D4:D6"/>
    <mergeCell ref="A2:D2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Table 2</vt:lpstr>
      <vt:lpstr>Table 3_Reg</vt:lpstr>
      <vt:lpstr>Table 4_Reg</vt:lpstr>
      <vt:lpstr>'Table 3_Reg'!Print_Area</vt:lpstr>
      <vt:lpstr>'Table 4_Reg'!Print_Area</vt:lpstr>
    </vt:vector>
  </TitlesOfParts>
  <Manager/>
  <Company>BSSD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SSS</dc:creator>
  <cp:keywords/>
  <dc:description/>
  <cp:lastModifiedBy>Corina Myra Concepcion</cp:lastModifiedBy>
  <cp:revision/>
  <cp:lastPrinted>2024-09-12T07:57:03Z</cp:lastPrinted>
  <dcterms:created xsi:type="dcterms:W3CDTF">2007-10-22T07:12:17Z</dcterms:created>
  <dcterms:modified xsi:type="dcterms:W3CDTF">2024-09-12T07:57:06Z</dcterms:modified>
  <cp:category/>
  <cp:contentStatus/>
</cp:coreProperties>
</file>